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01 - Ostatní a vedlej..." sheetId="2" r:id="rId2"/>
    <sheet name="SO 102 - Chodník jih" sheetId="3" r:id="rId3"/>
    <sheet name="SO 104 - Rozšíření vozovk..." sheetId="4" r:id="rId4"/>
    <sheet name="SO 202 - Opěrná zeď" sheetId="5" r:id="rId5"/>
    <sheet name="Seznam figur" sheetId="6" r:id="rId6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001 - Ostatní a vedlej...'!$C$119:$K$136</definedName>
    <definedName name="_xlnm.Print_Area" localSheetId="1">'SO 001 - Ostatní a vedlej...'!$C$4:$J$76,'SO 001 - Ostatní a vedlej...'!$C$82:$J$101,'SO 001 - Ostatní a vedlej...'!$C$107:$J$136</definedName>
    <definedName name="_xlnm.Print_Titles" localSheetId="1">'SO 001 - Ostatní a vedlej...'!$119:$119</definedName>
    <definedName name="_xlnm._FilterDatabase" localSheetId="2" hidden="1">'SO 102 - Chodník jih'!$C$126:$K$305</definedName>
    <definedName name="_xlnm.Print_Area" localSheetId="2">'SO 102 - Chodník jih'!$C$4:$J$76,'SO 102 - Chodník jih'!$C$82:$J$108,'SO 102 - Chodník jih'!$C$114:$J$305</definedName>
    <definedName name="_xlnm.Print_Titles" localSheetId="2">'SO 102 - Chodník jih'!$126:$126</definedName>
    <definedName name="_xlnm._FilterDatabase" localSheetId="3" hidden="1">'SO 104 - Rozšíření vozovk...'!$C$124:$K$255</definedName>
    <definedName name="_xlnm.Print_Area" localSheetId="3">'SO 104 - Rozšíření vozovk...'!$C$4:$J$76,'SO 104 - Rozšíření vozovk...'!$C$82:$J$106,'SO 104 - Rozšíření vozovk...'!$C$112:$J$255</definedName>
    <definedName name="_xlnm.Print_Titles" localSheetId="3">'SO 104 - Rozšíření vozovk...'!$124:$124</definedName>
    <definedName name="_xlnm._FilterDatabase" localSheetId="4" hidden="1">'SO 202 - Opěrná zeď'!$C$121:$K$176</definedName>
    <definedName name="_xlnm.Print_Area" localSheetId="4">'SO 202 - Opěrná zeď'!$C$4:$J$76,'SO 202 - Opěrná zeď'!$C$82:$J$103,'SO 202 - Opěrná zeď'!$C$109:$J$176</definedName>
    <definedName name="_xlnm.Print_Titles" localSheetId="4">'SO 202 - Opěrná zeď'!$121:$121</definedName>
    <definedName name="_xlnm.Print_Area" localSheetId="5">'Seznam figur'!$C$4:$G$95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98"/>
  <c i="5" r="J35"/>
  <c i="1" r="AX98"/>
  <c i="5" r="BI176"/>
  <c r="BH176"/>
  <c r="BG176"/>
  <c r="BF176"/>
  <c r="T176"/>
  <c r="T175"/>
  <c r="R176"/>
  <c r="R175"/>
  <c r="P176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89"/>
  <c r="E7"/>
  <c r="E112"/>
  <c i="4" r="J37"/>
  <c r="J36"/>
  <c i="1" r="AY97"/>
  <c i="4" r="J35"/>
  <c i="1" r="AX97"/>
  <c i="4" r="BI255"/>
  <c r="BH255"/>
  <c r="BG255"/>
  <c r="BF255"/>
  <c r="T255"/>
  <c r="T254"/>
  <c r="R255"/>
  <c r="R254"/>
  <c r="P255"/>
  <c r="P254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6"/>
  <c r="BH196"/>
  <c r="BG196"/>
  <c r="BF196"/>
  <c r="T196"/>
  <c r="R196"/>
  <c r="P196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3" r="J37"/>
  <c r="J36"/>
  <c i="1" r="AY96"/>
  <c i="3" r="J35"/>
  <c i="1" r="AX96"/>
  <c i="3"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0"/>
  <c r="BH300"/>
  <c r="BG300"/>
  <c r="BF300"/>
  <c r="T300"/>
  <c r="T299"/>
  <c r="R300"/>
  <c r="R299"/>
  <c r="P300"/>
  <c r="P299"/>
  <c r="BI298"/>
  <c r="BH298"/>
  <c r="BG298"/>
  <c r="BF298"/>
  <c r="T298"/>
  <c r="R298"/>
  <c r="P298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2"/>
  <c r="BH282"/>
  <c r="BG282"/>
  <c r="BF282"/>
  <c r="T282"/>
  <c r="R282"/>
  <c r="P282"/>
  <c r="BI280"/>
  <c r="BH280"/>
  <c r="BG280"/>
  <c r="BF280"/>
  <c r="T280"/>
  <c r="R280"/>
  <c r="P280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2"/>
  <c r="BH202"/>
  <c r="BG202"/>
  <c r="BF202"/>
  <c r="T202"/>
  <c r="R202"/>
  <c r="P202"/>
  <c r="BI200"/>
  <c r="BH200"/>
  <c r="BG200"/>
  <c r="BF200"/>
  <c r="T200"/>
  <c r="R200"/>
  <c r="P200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121"/>
  <c r="E7"/>
  <c r="E117"/>
  <c i="2" r="J37"/>
  <c r="J36"/>
  <c i="1" r="AY95"/>
  <c i="2" r="J35"/>
  <c i="1" r="AX95"/>
  <c i="2" r="BI136"/>
  <c r="BH136"/>
  <c r="BG136"/>
  <c r="BF136"/>
  <c r="T136"/>
  <c r="T135"/>
  <c r="T134"/>
  <c r="R136"/>
  <c r="R135"/>
  <c r="R134"/>
  <c r="P136"/>
  <c r="P135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89"/>
  <c r="E7"/>
  <c r="E110"/>
  <c i="1" r="L90"/>
  <c r="AM90"/>
  <c r="AM89"/>
  <c r="L89"/>
  <c r="AM87"/>
  <c r="L87"/>
  <c r="L85"/>
  <c r="L84"/>
  <c i="5" r="BK176"/>
  <c r="J176"/>
  <c r="BK173"/>
  <c r="J173"/>
  <c r="BK171"/>
  <c r="BK169"/>
  <c r="J169"/>
  <c r="BK167"/>
  <c r="J167"/>
  <c r="BK163"/>
  <c r="BK160"/>
  <c r="J160"/>
  <c r="BK157"/>
  <c r="J157"/>
  <c r="J155"/>
  <c r="BK153"/>
  <c r="BK150"/>
  <c r="BK148"/>
  <c r="BK146"/>
  <c r="J130"/>
  <c r="J128"/>
  <c i="3" r="BK251"/>
  <c r="BK247"/>
  <c r="J246"/>
  <c r="J239"/>
  <c r="J236"/>
  <c r="J228"/>
  <c r="J217"/>
  <c r="BK210"/>
  <c r="J209"/>
  <c r="J207"/>
  <c r="BK202"/>
  <c r="J196"/>
  <c r="BK192"/>
  <c r="J185"/>
  <c r="BK180"/>
  <c r="BK178"/>
  <c r="J176"/>
  <c r="BK172"/>
  <c r="BK169"/>
  <c r="BK167"/>
  <c r="BK166"/>
  <c r="BK161"/>
  <c r="J156"/>
  <c r="J152"/>
  <c r="J142"/>
  <c r="J135"/>
  <c i="2" r="J128"/>
  <c r="J124"/>
  <c i="5" r="J153"/>
  <c r="J150"/>
  <c r="J148"/>
  <c r="J146"/>
  <c r="J144"/>
  <c r="BK141"/>
  <c r="BK137"/>
  <c r="J135"/>
  <c r="BK133"/>
  <c r="BK130"/>
  <c i="4" r="J255"/>
  <c r="J249"/>
  <c r="BK236"/>
  <c r="BK230"/>
  <c r="J227"/>
  <c r="J221"/>
  <c r="J219"/>
  <c r="BK216"/>
  <c r="J213"/>
  <c r="BK206"/>
  <c r="BK197"/>
  <c r="J185"/>
  <c r="BK160"/>
  <c r="J132"/>
  <c i="3" r="BK305"/>
  <c r="J304"/>
  <c r="BK298"/>
  <c r="J292"/>
  <c r="BK287"/>
  <c i="5" r="BK144"/>
  <c r="J141"/>
  <c r="BK139"/>
  <c r="J133"/>
  <c r="J125"/>
  <c i="4" r="J253"/>
  <c r="BK249"/>
  <c r="BK248"/>
  <c r="BK246"/>
  <c r="BK245"/>
  <c r="J243"/>
  <c r="J239"/>
  <c r="BK224"/>
  <c r="BK222"/>
  <c r="J220"/>
  <c r="J216"/>
  <c r="BK215"/>
  <c r="J214"/>
  <c r="BK207"/>
  <c r="J205"/>
  <c r="BK201"/>
  <c r="J196"/>
  <c r="J193"/>
  <c r="J189"/>
  <c r="J179"/>
  <c r="J175"/>
  <c r="BK166"/>
  <c r="BK139"/>
  <c r="J138"/>
  <c r="J130"/>
  <c i="3" r="BK291"/>
  <c r="J282"/>
  <c r="BK275"/>
  <c r="BK268"/>
  <c r="J265"/>
  <c r="BK261"/>
  <c r="J260"/>
  <c r="J250"/>
  <c r="BK234"/>
  <c r="BK230"/>
  <c r="BK226"/>
  <c r="BK217"/>
  <c r="J216"/>
  <c r="BK200"/>
  <c r="BK194"/>
  <c r="J191"/>
  <c r="J186"/>
  <c r="J167"/>
  <c r="J166"/>
  <c r="J165"/>
  <c r="J163"/>
  <c r="BK157"/>
  <c r="BK152"/>
  <c r="BK150"/>
  <c r="BK138"/>
  <c i="2" r="BK136"/>
  <c r="BK132"/>
  <c r="BK129"/>
  <c r="BK127"/>
  <c r="BK126"/>
  <c r="BK125"/>
  <c r="J123"/>
  <c i="5" r="J171"/>
  <c r="J139"/>
  <c r="J137"/>
  <c r="BK135"/>
  <c r="BK128"/>
  <c i="4" r="BK255"/>
  <c r="J236"/>
  <c r="J232"/>
  <c r="BK227"/>
  <c r="J224"/>
  <c r="BK221"/>
  <c r="J197"/>
  <c r="BK191"/>
  <c r="BK187"/>
  <c r="BK179"/>
  <c r="J162"/>
  <c r="J159"/>
  <c r="J152"/>
  <c r="J145"/>
  <c i="3" r="BK303"/>
  <c r="BK292"/>
  <c r="J291"/>
  <c r="BK282"/>
  <c r="J280"/>
  <c r="BK264"/>
  <c r="BK260"/>
  <c r="BK255"/>
  <c r="J253"/>
  <c r="J249"/>
  <c r="BK240"/>
  <c r="J226"/>
  <c r="J222"/>
  <c r="J218"/>
  <c r="J202"/>
  <c r="BK196"/>
  <c r="J194"/>
  <c r="J169"/>
  <c r="J157"/>
  <c r="BK142"/>
  <c r="J136"/>
  <c i="2" r="J130"/>
  <c r="J125"/>
  <c r="BK124"/>
  <c i="5" r="J163"/>
  <c r="BK125"/>
  <c i="4" r="BK251"/>
  <c r="J223"/>
  <c r="J218"/>
  <c r="BK217"/>
  <c r="J215"/>
  <c r="J212"/>
  <c r="BK196"/>
  <c r="J192"/>
  <c r="J191"/>
  <c r="BK185"/>
  <c r="BK173"/>
  <c r="J164"/>
  <c r="BK152"/>
  <c r="BK145"/>
  <c r="BK136"/>
  <c i="3" r="J303"/>
  <c r="BK300"/>
  <c r="BK289"/>
  <c r="J263"/>
  <c r="J261"/>
  <c r="J255"/>
  <c r="BK248"/>
  <c r="J237"/>
  <c r="BK228"/>
  <c r="BK218"/>
  <c r="BK215"/>
  <c r="J211"/>
  <c r="J192"/>
  <c r="BK185"/>
  <c r="BK182"/>
  <c r="J180"/>
  <c r="J178"/>
  <c r="BK163"/>
  <c r="J131"/>
  <c i="2" r="J133"/>
  <c r="BK131"/>
  <c r="BK123"/>
  <c i="5" r="BK155"/>
  <c i="4" r="J246"/>
  <c r="J245"/>
  <c r="BK239"/>
  <c r="BK220"/>
  <c r="J217"/>
  <c r="BK213"/>
  <c r="J207"/>
  <c r="BK205"/>
  <c r="BK192"/>
  <c r="J187"/>
  <c r="J183"/>
  <c r="J173"/>
  <c r="BK162"/>
  <c r="J160"/>
  <c r="BK159"/>
  <c r="BK154"/>
  <c r="BK147"/>
  <c r="BK143"/>
  <c r="J136"/>
  <c r="BK130"/>
  <c i="3" r="BK304"/>
  <c r="J289"/>
  <c r="J275"/>
  <c r="BK273"/>
  <c r="BK271"/>
  <c r="BK263"/>
  <c r="J251"/>
  <c r="BK250"/>
  <c r="BK249"/>
  <c r="J248"/>
  <c r="BK245"/>
  <c r="J240"/>
  <c r="BK237"/>
  <c r="BK216"/>
  <c r="BK211"/>
  <c r="BK207"/>
  <c r="J200"/>
  <c r="BK189"/>
  <c r="BK165"/>
  <c r="J161"/>
  <c r="BK156"/>
  <c r="J144"/>
  <c r="J138"/>
  <c r="BK130"/>
  <c i="2" r="J136"/>
  <c r="BK130"/>
  <c r="J129"/>
  <c i="4" r="BK253"/>
  <c r="J251"/>
  <c r="J248"/>
  <c r="BK243"/>
  <c r="BK232"/>
  <c r="J230"/>
  <c r="BK223"/>
  <c r="J222"/>
  <c r="BK219"/>
  <c r="BK218"/>
  <c r="BK214"/>
  <c r="BK212"/>
  <c r="J206"/>
  <c r="BK193"/>
  <c r="BK189"/>
  <c r="BK183"/>
  <c r="J166"/>
  <c r="J154"/>
  <c r="J151"/>
  <c r="BK149"/>
  <c r="J147"/>
  <c r="J139"/>
  <c r="BK132"/>
  <c r="J128"/>
  <c i="3" r="J300"/>
  <c r="J298"/>
  <c r="BK280"/>
  <c r="J271"/>
  <c r="J268"/>
  <c r="BK266"/>
  <c r="J264"/>
  <c r="J262"/>
  <c r="J247"/>
  <c r="BK246"/>
  <c r="J245"/>
  <c r="J238"/>
  <c r="BK236"/>
  <c r="J234"/>
  <c r="J232"/>
  <c r="J230"/>
  <c r="BK225"/>
  <c r="BK223"/>
  <c r="BK222"/>
  <c r="J215"/>
  <c r="J208"/>
  <c r="J189"/>
  <c r="BK186"/>
  <c r="BK184"/>
  <c r="J182"/>
  <c r="BK133"/>
  <c r="BK131"/>
  <c i="2" r="BK133"/>
  <c r="J132"/>
  <c r="J131"/>
  <c r="BK128"/>
  <c r="J127"/>
  <c r="J126"/>
  <c i="4" r="J201"/>
  <c r="BK175"/>
  <c r="BK164"/>
  <c r="BK151"/>
  <c r="J149"/>
  <c r="J143"/>
  <c r="BK138"/>
  <c r="BK128"/>
  <c i="3" r="J305"/>
  <c r="J287"/>
  <c r="J273"/>
  <c r="J266"/>
  <c r="BK265"/>
  <c r="BK262"/>
  <c r="BK253"/>
  <c r="BK239"/>
  <c r="BK238"/>
  <c r="BK232"/>
  <c r="J225"/>
  <c r="J223"/>
  <c r="J210"/>
  <c r="BK209"/>
  <c r="BK208"/>
  <c r="BK191"/>
  <c r="J184"/>
  <c r="BK176"/>
  <c r="J172"/>
  <c r="J150"/>
  <c r="BK144"/>
  <c r="BK136"/>
  <c r="BK135"/>
  <c r="J133"/>
  <c r="J130"/>
  <c i="1" r="AS94"/>
  <c i="2" l="1" r="R122"/>
  <c r="R121"/>
  <c r="R120"/>
  <c i="3" r="BK171"/>
  <c r="J171"/>
  <c r="J100"/>
  <c r="P188"/>
  <c r="T195"/>
  <c r="T270"/>
  <c i="2" r="T122"/>
  <c r="T121"/>
  <c r="T120"/>
  <c i="3" r="BK129"/>
  <c r="J129"/>
  <c r="J98"/>
  <c r="BK195"/>
  <c r="J195"/>
  <c r="J102"/>
  <c r="T224"/>
  <c r="T302"/>
  <c r="T301"/>
  <c r="P129"/>
  <c r="BK224"/>
  <c r="J224"/>
  <c r="J103"/>
  <c r="P270"/>
  <c r="R302"/>
  <c r="R301"/>
  <c i="4" r="T178"/>
  <c r="T177"/>
  <c i="2" r="P122"/>
  <c r="P121"/>
  <c r="P120"/>
  <c i="1" r="AU95"/>
  <c i="3" r="T129"/>
  <c r="BK188"/>
  <c r="J188"/>
  <c r="J101"/>
  <c r="T188"/>
  <c r="R224"/>
  <c i="4" r="R127"/>
  <c r="P178"/>
  <c r="P177"/>
  <c r="T195"/>
  <c r="T211"/>
  <c r="BK238"/>
  <c r="J238"/>
  <c r="J104"/>
  <c i="2" r="BK122"/>
  <c r="BK121"/>
  <c r="J121"/>
  <c r="J97"/>
  <c i="3" r="R171"/>
  <c r="R170"/>
  <c r="R188"/>
  <c r="P224"/>
  <c i="4" r="P127"/>
  <c r="P195"/>
  <c r="BK211"/>
  <c r="J211"/>
  <c r="J102"/>
  <c r="BK226"/>
  <c r="J226"/>
  <c r="J103"/>
  <c r="T226"/>
  <c r="R238"/>
  <c i="3" r="R129"/>
  <c r="P171"/>
  <c r="P170"/>
  <c r="R195"/>
  <c r="R270"/>
  <c r="P302"/>
  <c r="P301"/>
  <c i="4" r="T127"/>
  <c r="T126"/>
  <c r="T125"/>
  <c r="R178"/>
  <c r="R177"/>
  <c r="BK195"/>
  <c r="J195"/>
  <c r="J101"/>
  <c r="P211"/>
  <c r="P226"/>
  <c r="T238"/>
  <c i="3" r="T171"/>
  <c r="T170"/>
  <c r="P195"/>
  <c r="BK270"/>
  <c r="J270"/>
  <c r="J104"/>
  <c r="BK302"/>
  <c r="J302"/>
  <c r="J107"/>
  <c i="4" r="BK127"/>
  <c r="J127"/>
  <c r="J98"/>
  <c r="BK178"/>
  <c r="J178"/>
  <c r="J100"/>
  <c r="R195"/>
  <c r="R211"/>
  <c r="R226"/>
  <c r="P238"/>
  <c i="5" r="BK124"/>
  <c r="J124"/>
  <c r="J98"/>
  <c r="P124"/>
  <c r="R124"/>
  <c r="T124"/>
  <c r="BK147"/>
  <c r="J147"/>
  <c r="J99"/>
  <c r="P147"/>
  <c r="R147"/>
  <c r="T147"/>
  <c r="BK152"/>
  <c r="J152"/>
  <c r="J100"/>
  <c r="P152"/>
  <c r="R152"/>
  <c r="T152"/>
  <c r="BK162"/>
  <c r="J162"/>
  <c r="J101"/>
  <c r="P162"/>
  <c r="R162"/>
  <c r="T162"/>
  <c i="2" r="BE126"/>
  <c r="BE127"/>
  <c i="3" r="BE142"/>
  <c r="BE161"/>
  <c r="BE163"/>
  <c r="BE165"/>
  <c r="BE166"/>
  <c r="BE189"/>
  <c r="BE237"/>
  <c r="BE245"/>
  <c r="BE246"/>
  <c r="BE264"/>
  <c r="BE282"/>
  <c r="BE291"/>
  <c r="BE292"/>
  <c i="4" r="E85"/>
  <c r="BE136"/>
  <c r="BE145"/>
  <c r="BE154"/>
  <c r="BE162"/>
  <c r="BE193"/>
  <c r="BE196"/>
  <c r="BE205"/>
  <c i="2" r="F92"/>
  <c r="BE136"/>
  <c i="3" r="E85"/>
  <c r="J89"/>
  <c r="F92"/>
  <c r="BE156"/>
  <c r="BE157"/>
  <c r="BE167"/>
  <c r="BE169"/>
  <c r="BE192"/>
  <c r="BE196"/>
  <c r="BE200"/>
  <c r="BE218"/>
  <c r="BE228"/>
  <c r="BE249"/>
  <c r="BE250"/>
  <c r="BE251"/>
  <c r="BE253"/>
  <c r="BE255"/>
  <c r="BE260"/>
  <c r="BE261"/>
  <c r="BE263"/>
  <c r="BE265"/>
  <c r="BE273"/>
  <c r="BE275"/>
  <c i="4" r="BE130"/>
  <c r="BE197"/>
  <c r="BE207"/>
  <c r="BE217"/>
  <c r="BE220"/>
  <c r="BE227"/>
  <c r="BE239"/>
  <c i="2" r="J114"/>
  <c i="3" r="BE131"/>
  <c r="BE133"/>
  <c r="BE135"/>
  <c r="BE136"/>
  <c r="BE150"/>
  <c r="BE152"/>
  <c r="BE172"/>
  <c r="BE176"/>
  <c r="BE178"/>
  <c r="BE180"/>
  <c r="BE185"/>
  <c r="BE202"/>
  <c r="BE209"/>
  <c r="BE210"/>
  <c r="BE230"/>
  <c r="BE268"/>
  <c r="BE298"/>
  <c r="BE303"/>
  <c i="4" r="J89"/>
  <c r="BE128"/>
  <c r="BE201"/>
  <c r="BE212"/>
  <c r="BE232"/>
  <c r="BE236"/>
  <c r="BE243"/>
  <c r="BE255"/>
  <c i="2" r="BE129"/>
  <c r="BK135"/>
  <c r="J135"/>
  <c r="J100"/>
  <c i="3" r="BE130"/>
  <c r="BE194"/>
  <c r="BE222"/>
  <c r="BE223"/>
  <c r="BE232"/>
  <c r="BE234"/>
  <c r="BE236"/>
  <c r="BE239"/>
  <c r="BE240"/>
  <c r="BE262"/>
  <c r="BE305"/>
  <c i="4" r="F92"/>
  <c r="BE132"/>
  <c r="BE149"/>
  <c r="BE151"/>
  <c r="BE166"/>
  <c r="BE189"/>
  <c r="BE216"/>
  <c r="BE222"/>
  <c r="BE224"/>
  <c r="BE245"/>
  <c r="BE249"/>
  <c i="2" r="E85"/>
  <c r="BE123"/>
  <c i="3" r="BE138"/>
  <c r="BE144"/>
  <c r="BE211"/>
  <c r="BE215"/>
  <c r="BE216"/>
  <c r="BE217"/>
  <c r="BE225"/>
  <c r="BE238"/>
  <c r="BE247"/>
  <c r="BE271"/>
  <c r="BE287"/>
  <c r="BE289"/>
  <c r="BE300"/>
  <c i="4" r="BE147"/>
  <c r="BE173"/>
  <c r="BE175"/>
  <c r="BE218"/>
  <c r="BE223"/>
  <c r="BE230"/>
  <c r="BE246"/>
  <c r="BE248"/>
  <c r="BE253"/>
  <c i="5" r="J116"/>
  <c r="F119"/>
  <c r="BE125"/>
  <c i="2" r="BE124"/>
  <c r="BE128"/>
  <c r="BE133"/>
  <c i="3" r="BE182"/>
  <c r="BE184"/>
  <c r="BE207"/>
  <c r="BE208"/>
  <c r="BE266"/>
  <c r="BE280"/>
  <c r="BE304"/>
  <c i="4" r="BE160"/>
  <c r="BE185"/>
  <c r="BE187"/>
  <c r="BE192"/>
  <c r="BE206"/>
  <c r="BE213"/>
  <c r="BE219"/>
  <c r="BE221"/>
  <c r="BE251"/>
  <c i="5" r="BE130"/>
  <c r="BE146"/>
  <c r="BE148"/>
  <c i="3" r="BK299"/>
  <c r="J299"/>
  <c r="J105"/>
  <c i="4" r="BE138"/>
  <c r="BE139"/>
  <c r="BE143"/>
  <c r="BE152"/>
  <c r="BE159"/>
  <c r="BE164"/>
  <c r="BE179"/>
  <c r="BE183"/>
  <c r="BE191"/>
  <c r="BE214"/>
  <c r="BE215"/>
  <c r="BK254"/>
  <c r="J254"/>
  <c r="J105"/>
  <c i="5" r="E85"/>
  <c r="BE128"/>
  <c r="BE139"/>
  <c r="BE153"/>
  <c i="2" r="BE125"/>
  <c r="BE130"/>
  <c r="BE131"/>
  <c r="BE132"/>
  <c i="3" r="BE186"/>
  <c r="BE191"/>
  <c r="BE226"/>
  <c r="BE248"/>
  <c i="5" r="BE133"/>
  <c r="BE135"/>
  <c r="BE137"/>
  <c r="BE141"/>
  <c r="BE144"/>
  <c r="BE150"/>
  <c r="BE155"/>
  <c r="BE157"/>
  <c r="BE160"/>
  <c r="BE163"/>
  <c r="BE167"/>
  <c r="BE169"/>
  <c r="BE171"/>
  <c r="BE173"/>
  <c r="BE176"/>
  <c r="BK175"/>
  <c r="J175"/>
  <c r="J102"/>
  <c i="2" r="F36"/>
  <c i="1" r="BC95"/>
  <c i="2" r="F34"/>
  <c i="1" r="BA95"/>
  <c i="5" r="F35"/>
  <c i="1" r="BB98"/>
  <c i="4" r="F34"/>
  <c i="1" r="BA97"/>
  <c i="2" r="J34"/>
  <c i="1" r="AW95"/>
  <c i="2" r="F35"/>
  <c i="1" r="BB95"/>
  <c i="3" r="F34"/>
  <c i="1" r="BA96"/>
  <c i="3" r="F37"/>
  <c i="1" r="BD96"/>
  <c i="4" r="J34"/>
  <c i="1" r="AW97"/>
  <c i="3" r="F35"/>
  <c i="1" r="BB96"/>
  <c i="4" r="F36"/>
  <c i="1" r="BC97"/>
  <c i="5" r="F37"/>
  <c i="1" r="BD98"/>
  <c i="4" r="F35"/>
  <c i="1" r="BB97"/>
  <c i="5" r="J34"/>
  <c i="1" r="AW98"/>
  <c i="3" r="J34"/>
  <c i="1" r="AW96"/>
  <c i="3" r="F36"/>
  <c i="1" r="BC96"/>
  <c i="5" r="F34"/>
  <c i="1" r="BA98"/>
  <c i="2" r="F37"/>
  <c i="1" r="BD95"/>
  <c i="4" r="F37"/>
  <c i="1" r="BD97"/>
  <c i="5" r="F36"/>
  <c i="1" r="BC98"/>
  <c i="5" l="1" r="T123"/>
  <c r="T122"/>
  <c i="4" r="P126"/>
  <c r="P125"/>
  <c i="1" r="AU97"/>
  <c i="3" r="T128"/>
  <c r="T127"/>
  <c i="5" r="R123"/>
  <c r="R122"/>
  <c r="P123"/>
  <c r="P122"/>
  <c i="1" r="AU98"/>
  <c i="3" r="R128"/>
  <c r="R127"/>
  <c i="4" r="R126"/>
  <c r="R125"/>
  <c i="3" r="P128"/>
  <c r="P127"/>
  <c i="1" r="AU96"/>
  <c i="3" r="BK170"/>
  <c r="J170"/>
  <c r="J99"/>
  <c r="BK301"/>
  <c r="J301"/>
  <c r="J106"/>
  <c i="2" r="BK134"/>
  <c r="J134"/>
  <c r="J99"/>
  <c i="3" r="BK128"/>
  <c r="BK127"/>
  <c r="J127"/>
  <c r="J96"/>
  <c i="4" r="BK177"/>
  <c r="J177"/>
  <c r="J99"/>
  <c i="2" r="J122"/>
  <c r="J98"/>
  <c i="5" r="BK123"/>
  <c r="J123"/>
  <c r="J97"/>
  <c i="2" r="F33"/>
  <c i="1" r="AZ95"/>
  <c r="BD94"/>
  <c r="W33"/>
  <c i="4" r="F33"/>
  <c i="1" r="AZ97"/>
  <c r="BA94"/>
  <c r="AW94"/>
  <c r="AK30"/>
  <c i="4" r="J33"/>
  <c i="1" r="AV97"/>
  <c r="AT97"/>
  <c r="BB94"/>
  <c r="AX94"/>
  <c i="5" r="F33"/>
  <c i="1" r="AZ98"/>
  <c i="3" r="F33"/>
  <c i="1" r="AZ96"/>
  <c r="BC94"/>
  <c r="AY94"/>
  <c i="3" r="J33"/>
  <c i="1" r="AV96"/>
  <c r="AT96"/>
  <c i="2" r="J33"/>
  <c i="1" r="AV95"/>
  <c r="AT95"/>
  <c i="5" r="J33"/>
  <c i="1" r="AV98"/>
  <c r="AT98"/>
  <c i="4" l="1" r="BK126"/>
  <c r="BK125"/>
  <c r="J125"/>
  <c i="2" r="BK120"/>
  <c r="J120"/>
  <c i="3" r="J128"/>
  <c r="J97"/>
  <c i="5" r="BK122"/>
  <c r="J122"/>
  <c r="J96"/>
  <c i="1" r="AU94"/>
  <c r="AZ94"/>
  <c r="AV94"/>
  <c r="AK29"/>
  <c i="4" r="J30"/>
  <c i="1" r="AG97"/>
  <c r="AN97"/>
  <c r="W30"/>
  <c r="W31"/>
  <c r="W32"/>
  <c i="2" r="J30"/>
  <c i="1" r="AG95"/>
  <c r="AN95"/>
  <c i="3" r="J30"/>
  <c i="1" r="AG96"/>
  <c r="AN96"/>
  <c i="4" l="1" r="J126"/>
  <c r="J97"/>
  <c i="3" r="J39"/>
  <c i="2" r="J96"/>
  <c i="4" r="J96"/>
  <c r="J39"/>
  <c i="2" r="J39"/>
  <c i="1" r="W29"/>
  <c r="AT94"/>
  <c i="5" r="J30"/>
  <c i="1" r="AG98"/>
  <c r="AN98"/>
  <c i="5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<sst xmlns="http://schemas.openxmlformats.org/spreadsheetml/2006/main">
  <si>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</si>
  <si>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</si>
  <si>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</si>
  <si>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</si>
  <si>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</si>
  <si>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{a9a12835-bffd-4af9-ad83-517cce4f631b}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</si>
  <si>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</si>
  <si>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</si>
  <si>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</si>
  <si>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</si>
  <si>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</si>
  <si>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</si>
  <si>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</si>
  <si>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</si>
  <si>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16_085_n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</si>
  <si>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</si>
  <si>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</si>
  <si>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Autobusová zastávka na Trnci_PDPS</t>
  </si>
  <si>
    <t>KSO:</t>
  </si>
  <si>
    <t>CC-CZ:</t>
  </si>
  <si>
    <t>Místo:</t>
  </si>
  <si>
    <t>Trnec</t>
  </si>
  <si>
    <t>Datum:</t>
  </si>
  <si>
    <t>3. 6. 2021</t>
  </si>
  <si>
    <t>Zadavatel:</t>
  </si>
  <si>
    <t>IČ:</t>
  </si>
  <si>
    <t>Město Tišnov</t>
  </si>
  <si>
    <t>DIČ:</t>
  </si>
  <si>
    <t>Uchazeč:</t>
  </si>
  <si>
    <t>Vyplň údaj</t>
  </si>
  <si>
    <t>Projektant:</t>
  </si>
  <si>
    <t>Ing. Adolf Jebavý</t>
  </si>
  <si>
    <t>True</t>
  </si>
  <si>
    <t>Zpracovatel:</t>
  </si>
  <si>
    <t>Nela Kolková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</si>
  <si>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</si>
  <si>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</si>
  <si>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</si>
  <si>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</si>
  <si>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</si>
  <si>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</si>
  <si>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</si>
  <si>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</si>
  <si>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</si>
  <si>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</si>
  <si>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</si>
  <si>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</si>
  <si>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</si>
  <si>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</si>
  <si>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</si>
  <si>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</si>
  <si>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</si>
  <si>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</si>
  <si>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</si>
  <si>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</si>
  <si>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</si>
  <si>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</si>
  <si>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</si>
  <si>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</si>
  <si>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</si>
  <si>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</si>
  <si>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</si>
  <si>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</si>
  <si>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</si>
  <si>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</si>
  <si>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</si>
  <si>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</si>
  <si>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</si>
  <si>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</si>
  <si>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</si>
  <si>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</si>
  <si>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</si>
  <si>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</si>
  <si>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</si>
  <si>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</si>
  <si>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</si>
  <si>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</si>
  <si>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</si>
  <si>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</si>
  <si>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</si>
  <si>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</si>
  <si>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</si>
  <si>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Ostatní a vedlejší náklady</t>
  </si>
  <si>
    <t>STA</t>
  </si>
  <si>
    <t>1</t>
  </si>
  <si>
    <t>{1b869ef9-0919-43ff-a3e7-72bbf7959e3d}</t>
  </si>
  <si>
    <t>2</t>
  </si>
  <si>
    <t>SO 102</t>
  </si>
  <si>
    <t>Chodník jih</t>
  </si>
  <si>
    <t>{a23ade68-2609-4263-9fa6-661780cd32ff}</t>
  </si>
  <si>
    <t>SO 104</t>
  </si>
  <si>
    <t>Rozšíření vozovky jih</t>
  </si>
  <si>
    <t>{08c93c4f-8cc9-49d8-9438-ce6f612a368f}</t>
  </si>
  <si>
    <t>SO 202</t>
  </si>
  <si>
    <t>Opěrná zeď</t>
  </si>
  <si>
    <t>{de63844e-3b0b-4033-9239-2f42bf3a74f0}</t>
  </si>
  <si>
    <t>KRYCÍ LIST SOUPISU PRACÍ</t>
  </si>
  <si>
    <t>Objekt:</t>
  </si>
  <si>
    <t>SO 001 -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</si>
  <si>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</si>
  <si>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</si>
  <si>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</si>
  <si>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</si>
  <si>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</si>
  <si>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Ostatní - Ostatní</t>
  </si>
  <si>
    <t xml:space="preserve">    O01 -  Ostatní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</si>
  <si>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</si>
  <si>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</si>
  <si>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</si>
  <si>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</si>
  <si>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</si>
  <si>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</si>
  <si>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</si>
  <si>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</si>
  <si>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</si>
  <si>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</si>
  <si>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</si>
  <si>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</si>
  <si>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</si>
  <si>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</si>
  <si>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</si>
  <si>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Ostatní</t>
  </si>
  <si>
    <t>4</t>
  </si>
  <si>
    <t>ROZPOCET</t>
  </si>
  <si>
    <t>O01</t>
  </si>
  <si>
    <t xml:space="preserve"> Ostatní</t>
  </si>
  <si>
    <t>K</t>
  </si>
  <si>
    <t>001001001</t>
  </si>
  <si>
    <t>Náklady na zajištění geometrického plánu pro dělení dotčených pozemků viz. SOD</t>
  </si>
  <si>
    <t>ks</t>
  </si>
  <si>
    <t>512</t>
  </si>
  <si>
    <t>2139118159</t>
  </si>
  <si>
    <t>001001002</t>
  </si>
  <si>
    <t>Náklady na zajištění geodetického zaměření skutečného provedení díla viz SOD</t>
  </si>
  <si>
    <t>-298335834</t>
  </si>
  <si>
    <t>3</t>
  </si>
  <si>
    <t>001001003</t>
  </si>
  <si>
    <t>Náklady na zpracování plánu organizace výstavby</t>
  </si>
  <si>
    <t>-830677377</t>
  </si>
  <si>
    <t>001001004</t>
  </si>
  <si>
    <t xml:space="preserve">Náklady na  vytýčení stavby a stávajících inž. sítí</t>
  </si>
  <si>
    <t>soubor</t>
  </si>
  <si>
    <t>1464342225</t>
  </si>
  <si>
    <t>5</t>
  </si>
  <si>
    <t>001001005</t>
  </si>
  <si>
    <t xml:space="preserve">Náklady na  ochranu stávajících inž. sítí</t>
  </si>
  <si>
    <t>-289512744</t>
  </si>
  <si>
    <t>6</t>
  </si>
  <si>
    <t>001001006</t>
  </si>
  <si>
    <t xml:space="preserve">Náklady na  dokumentaci skutečného provedení stavby viz SOD</t>
  </si>
  <si>
    <t>-1500390493</t>
  </si>
  <si>
    <t>7</t>
  </si>
  <si>
    <t>001001007</t>
  </si>
  <si>
    <t xml:space="preserve">Náklady na inženýrsko-geologický průzkum </t>
  </si>
  <si>
    <t>-394290852</t>
  </si>
  <si>
    <t>8</t>
  </si>
  <si>
    <t>001001008</t>
  </si>
  <si>
    <t>Náklady na dopravně-inženýrské opatření včetně dočasného dopravního značení</t>
  </si>
  <si>
    <t>2056819882</t>
  </si>
  <si>
    <t>9</t>
  </si>
  <si>
    <t>001001009</t>
  </si>
  <si>
    <t>Náklady na revize, měření a předepsané zkoušky</t>
  </si>
  <si>
    <t>-1520465884</t>
  </si>
  <si>
    <t>10</t>
  </si>
  <si>
    <t>001001010</t>
  </si>
  <si>
    <t>Náklady na realizační dokumentaci stavby gabionové zdi</t>
  </si>
  <si>
    <t>-634039600</t>
  </si>
  <si>
    <t>11</t>
  </si>
  <si>
    <t>001001011</t>
  </si>
  <si>
    <t>Náklady na realizační dokumentaci oplocení</t>
  </si>
  <si>
    <t>-502410846</t>
  </si>
  <si>
    <t>VRN</t>
  </si>
  <si>
    <t>Vedlejší rozpočtové náklady</t>
  </si>
  <si>
    <t>VRN3</t>
  </si>
  <si>
    <t>Zařízení staveniště</t>
  </si>
  <si>
    <t>12</t>
  </si>
  <si>
    <t>030001000</t>
  </si>
  <si>
    <t>1024</t>
  </si>
  <si>
    <t>-651394936</t>
  </si>
  <si>
    <t>navážka</t>
  </si>
  <si>
    <t>16,626</t>
  </si>
  <si>
    <t>odkop</t>
  </si>
  <si>
    <t>167,7</t>
  </si>
  <si>
    <t>odvoz</t>
  </si>
  <si>
    <t>227,226</t>
  </si>
  <si>
    <t>výměna</t>
  </si>
  <si>
    <t>17,7</t>
  </si>
  <si>
    <t>SO 102 - Chodník jih</t>
  </si>
  <si>
    <t>HSV - Práce a dodávky HSV</t>
  </si>
  <si>
    <t xml:space="preserve">    1 - Zemní práce</t>
  </si>
  <si>
    <t xml:space="preserve">    2 - Zakládání</t>
  </si>
  <si>
    <t xml:space="preserve">      21 - Zakládání - úprava podloží a základové spáry, zlepšování vlastností hornin - podmíněné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</si>
  <si>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</si>
  <si>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</si>
  <si>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</si>
  <si>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</si>
  <si>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</si>
  <si>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</si>
  <si>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</si>
  <si>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>HSV</t>
  </si>
  <si>
    <t>Práce a dodávky HSV</t>
  </si>
  <si>
    <t>Zemní práce</t>
  </si>
  <si>
    <t>111211101</t>
  </si>
  <si>
    <t>Odstranění křovin a stromů průměru kmene do 100 mm i s kořeny sklonu terénu do 1:5 ručně</t>
  </si>
  <si>
    <t>m2</t>
  </si>
  <si>
    <t>-782530019</t>
  </si>
  <si>
    <t>113106123</t>
  </si>
  <si>
    <t>Rozebrání dlažeb ze zámkových dlaždic komunikací pro pěší ručně</t>
  </si>
  <si>
    <t>-264127129</t>
  </si>
  <si>
    <t>VV</t>
  </si>
  <si>
    <t>10,6+8,5 "chodník z červené dlažby"</t>
  </si>
  <si>
    <t>113106171</t>
  </si>
  <si>
    <t>Rozebrání dlažeb vozovek ze zámkové dlažby s ložem z kameniva ručně</t>
  </si>
  <si>
    <t>-722557756</t>
  </si>
  <si>
    <t>38 "vjezd do obytné zóny"</t>
  </si>
  <si>
    <t>113107122</t>
  </si>
  <si>
    <t>Odstranění podkladu z kameniva drceného tl 200 mm ručně</t>
  </si>
  <si>
    <t>328288977</t>
  </si>
  <si>
    <t>113107132</t>
  </si>
  <si>
    <t>Odstranění podkladu z betonu prostého tl 300 mm ručně</t>
  </si>
  <si>
    <t>1266809579</t>
  </si>
  <si>
    <t>14,4 "bus zastávka"</t>
  </si>
  <si>
    <t>113202111</t>
  </si>
  <si>
    <t>Vytrhání obrub krajníků obrubníků stojatých</t>
  </si>
  <si>
    <t>m</t>
  </si>
  <si>
    <t>1125480414</t>
  </si>
  <si>
    <t>27,5 "krajníky"</t>
  </si>
  <si>
    <t>61 "silniční obruba"</t>
  </si>
  <si>
    <t>Součet</t>
  </si>
  <si>
    <t>121112011</t>
  </si>
  <si>
    <t>Sejmutí ornice tl vrstvy do 150 mm ručně s odhozením do 3 m bez vodorovného přemístění</t>
  </si>
  <si>
    <t>m3</t>
  </si>
  <si>
    <t>-1725277898</t>
  </si>
  <si>
    <t>42,9 "z příl. A.4"</t>
  </si>
  <si>
    <t>122251103</t>
  </si>
  <si>
    <t>Odkopávky a prokopávky nezapažené v hornině třídy těžitelnosti I, skupiny 3 objem do 100 m3 strojně</t>
  </si>
  <si>
    <t>1044358199</t>
  </si>
  <si>
    <t>167,7 "dle přílohy A.4"</t>
  </si>
  <si>
    <t>Mezisoučet</t>
  </si>
  <si>
    <t>odkop/2</t>
  </si>
  <si>
    <t>(19,26+14,52+17,27+14,29+17,79)*0,2 "připočtení 20 % z původního objemu výkopu ve staničení 0,3-0,55 m z důvodu dodatečné navážky-odhad"</t>
  </si>
  <si>
    <t>122351103</t>
  </si>
  <si>
    <t>Odkopávky a prokopávky nezapažené v hornině třídy těžitelnosti II, skupiny 4 objem do 100 m3 strojně</t>
  </si>
  <si>
    <t>38655608</t>
  </si>
  <si>
    <t>139001101</t>
  </si>
  <si>
    <t>Příplatek za ztížení vykopávky v blízkosti podzemního vedení</t>
  </si>
  <si>
    <t>-1850651601</t>
  </si>
  <si>
    <t>50*1*1,0" výkop kolem NN</t>
  </si>
  <si>
    <t>38*1*1,0" výkop kolem VO</t>
  </si>
  <si>
    <t>162301501</t>
  </si>
  <si>
    <t>Vodorovné přemístění křovin do 5 km D kmene do 100 mm</t>
  </si>
  <si>
    <t>441229983</t>
  </si>
  <si>
    <t>162751133</t>
  </si>
  <si>
    <t>Vodorovné přemístění do 6000 m výkopku/sypaniny z horniny třídy těžitelnosti II, skupiny 4 a 5</t>
  </si>
  <si>
    <t>530595054</t>
  </si>
  <si>
    <t>42,9 "ornice tam"</t>
  </si>
  <si>
    <t>odkop+navážka</t>
  </si>
  <si>
    <t>13</t>
  </si>
  <si>
    <t>171201201</t>
  </si>
  <si>
    <t>Uložení sypaniny na skládky</t>
  </si>
  <si>
    <t>-1676982133</t>
  </si>
  <si>
    <t>14</t>
  </si>
  <si>
    <t>171201211</t>
  </si>
  <si>
    <t>Poplatek za uložení stavebního odpadu - zeminy a kameniva na skládce</t>
  </si>
  <si>
    <t>t</t>
  </si>
  <si>
    <t>-503727042</t>
  </si>
  <si>
    <t>odvoz*1,8</t>
  </si>
  <si>
    <t>181351003</t>
  </si>
  <si>
    <t>Rozprostření ornice tl vrstvy do 200 mm pl do 100 m2 v rovině nebo ve svahu do 1:5 strojně</t>
  </si>
  <si>
    <t>1994698597</t>
  </si>
  <si>
    <t>16</t>
  </si>
  <si>
    <t>181411131</t>
  </si>
  <si>
    <t>Založení parkového trávníku výsevem plochy do 1000 m2 v rovině a ve svahu do 1:5</t>
  </si>
  <si>
    <t>-672871386</t>
  </si>
  <si>
    <t>17</t>
  </si>
  <si>
    <t>M</t>
  </si>
  <si>
    <t>005724100</t>
  </si>
  <si>
    <t>osivo směs travní parková</t>
  </si>
  <si>
    <t>kg</t>
  </si>
  <si>
    <t>1228362751</t>
  </si>
  <si>
    <t>75,4*0,015 'Přepočtené koeficientem množství</t>
  </si>
  <si>
    <t>18</t>
  </si>
  <si>
    <t>181951114</t>
  </si>
  <si>
    <t>Úprava pláně v hornině třídy těžitelnosti II, skupiny 4 a 5 se zhutněním strojně</t>
  </si>
  <si>
    <t>-1352121292</t>
  </si>
  <si>
    <t>Zakládání</t>
  </si>
  <si>
    <t>Zakládání - úprava podloží a základové spáry, zlepšování vlastností hornin - podmíněné</t>
  </si>
  <si>
    <t>19</t>
  </si>
  <si>
    <t>122252203</t>
  </si>
  <si>
    <t>Odkopávky a prokopávky nezapažené pro silnice a dálnice v hornině třídy těžitelnosti I objem do 100 m3 strojně</t>
  </si>
  <si>
    <t>-643225657</t>
  </si>
  <si>
    <t>59*0,3</t>
  </si>
  <si>
    <t>výměna*0,5</t>
  </si>
  <si>
    <t>20</t>
  </si>
  <si>
    <t>122452203</t>
  </si>
  <si>
    <t>Odkopávky a prokopávky nezapažené pro silnice a dálnice v hornině třídy těžitelnosti II objem do 100 m3 strojně</t>
  </si>
  <si>
    <t>1782982647</t>
  </si>
  <si>
    <t>162751113</t>
  </si>
  <si>
    <t>Vodorovné přemístění do 6000 m výkopku/sypaniny z horniny třídy těžitelnosti I, skupiny 1 až 3</t>
  </si>
  <si>
    <t>2019168071</t>
  </si>
  <si>
    <t>22</t>
  </si>
  <si>
    <t>-1435592784</t>
  </si>
  <si>
    <t>23</t>
  </si>
  <si>
    <t>-2065771922</t>
  </si>
  <si>
    <t>výměna*1,8</t>
  </si>
  <si>
    <t>24</t>
  </si>
  <si>
    <t>171152501</t>
  </si>
  <si>
    <t>Zhutnění podloží z hornin soudržných nebo nesoudržných pod násypy</t>
  </si>
  <si>
    <t>-1998851271</t>
  </si>
  <si>
    <t>25</t>
  </si>
  <si>
    <t>564581111</t>
  </si>
  <si>
    <t>Zřízení podsypu nebo podkladu ze sypaniny tl 300 mm</t>
  </si>
  <si>
    <t>1400184964</t>
  </si>
  <si>
    <t>26</t>
  </si>
  <si>
    <t>583312010</t>
  </si>
  <si>
    <t>štěrkopísek netříděný zásypový</t>
  </si>
  <si>
    <t>-1507651154</t>
  </si>
  <si>
    <t>59*0,3*1,67*1,15</t>
  </si>
  <si>
    <t>Svislé a kompletní konstrukce</t>
  </si>
  <si>
    <t>27</t>
  </si>
  <si>
    <t>338171124</t>
  </si>
  <si>
    <t>Osazování sloupků a vzpěr plotových ocelových v do 2,60 m do zemního vrutu</t>
  </si>
  <si>
    <t>kus</t>
  </si>
  <si>
    <t>1608718944</t>
  </si>
  <si>
    <t>19 "Dočasné oplocení pozemků"</t>
  </si>
  <si>
    <t>28</t>
  </si>
  <si>
    <t>553422550</t>
  </si>
  <si>
    <t>sloupek plotový průběžný Pz a komaxitový 2500/38x1,5mm</t>
  </si>
  <si>
    <t>-1368374514</t>
  </si>
  <si>
    <t>29</t>
  </si>
  <si>
    <t>348401230</t>
  </si>
  <si>
    <t>Montáž oplocení ze strojového pletiva bez napínacích drátů výšky do 2,0 m</t>
  </si>
  <si>
    <t>196269587</t>
  </si>
  <si>
    <t>57 "dočasné oplocení pozemků"</t>
  </si>
  <si>
    <t>30</t>
  </si>
  <si>
    <t>313247680</t>
  </si>
  <si>
    <t>pletivo drátěné se čtvercovými oky zapletené Pz 50x2x2000mm</t>
  </si>
  <si>
    <t>813931610</t>
  </si>
  <si>
    <t>Komunikace pozemní</t>
  </si>
  <si>
    <t>31</t>
  </si>
  <si>
    <t>564851111</t>
  </si>
  <si>
    <t>Podklad ze štěrkodrtě ŠD tl 150 mm</t>
  </si>
  <si>
    <t>962793677</t>
  </si>
  <si>
    <t>99 "chodník"</t>
  </si>
  <si>
    <t>38+14,2 "chodníkový přejezd"</t>
  </si>
  <si>
    <t>32</t>
  </si>
  <si>
    <t>564962111</t>
  </si>
  <si>
    <t>Podklad z mechanicky zpevněného kameniva MZK tl 200 mm</t>
  </si>
  <si>
    <t>2071297748</t>
  </si>
  <si>
    <t>38+14,2</t>
  </si>
  <si>
    <t>33</t>
  </si>
  <si>
    <t>596211111</t>
  </si>
  <si>
    <t>Kladení zámkové dlažby komunikací pro pěší tl 60 mm skupiny A pl do 100 m2</t>
  </si>
  <si>
    <t>-1030175529</t>
  </si>
  <si>
    <t>90 "dlažba šedá hladká"</t>
  </si>
  <si>
    <t>5,5 "dlažba červená reliéfní"</t>
  </si>
  <si>
    <t>3,5 "dlažba červená hladká"</t>
  </si>
  <si>
    <t>34</t>
  </si>
  <si>
    <t>59245006</t>
  </si>
  <si>
    <t>dlažba skladebná betonová pro nevidomé 200x100x60mm barevná</t>
  </si>
  <si>
    <t>1938144752</t>
  </si>
  <si>
    <t>35</t>
  </si>
  <si>
    <t>59245008</t>
  </si>
  <si>
    <t>dlažba skladebná betonová 200x100x60mm barevná</t>
  </si>
  <si>
    <t>1523138561</t>
  </si>
  <si>
    <t>36</t>
  </si>
  <si>
    <t>59245018</t>
  </si>
  <si>
    <t>dlažba skladebná betonová 200x100x60mm přírodní</t>
  </si>
  <si>
    <t>695696336</t>
  </si>
  <si>
    <t>37</t>
  </si>
  <si>
    <t>596211114</t>
  </si>
  <si>
    <t>Příplatek za kombinaci dvou barev u kladení betonových dlažeb komunikací pro pěší tl 60 mm skupiny A</t>
  </si>
  <si>
    <t>-267520188</t>
  </si>
  <si>
    <t>38</t>
  </si>
  <si>
    <t>596211210</t>
  </si>
  <si>
    <t>Kladení zámkové dlažby komunikací pro pěší tl 80 mm skupiny A pl do 50 m2</t>
  </si>
  <si>
    <t>-1319065646</t>
  </si>
  <si>
    <t>10 "dlažba šedá hladká"</t>
  </si>
  <si>
    <t>4,2 "dlažba červená reliéfní"</t>
  </si>
  <si>
    <t>39</t>
  </si>
  <si>
    <t>59245006.R</t>
  </si>
  <si>
    <t>dlažba skladebná betonová pro nevidomé 200x100x80mm barevná</t>
  </si>
  <si>
    <t>999623717</t>
  </si>
  <si>
    <t>40</t>
  </si>
  <si>
    <t>59245020</t>
  </si>
  <si>
    <t>dlažba skladebná betonová 200x100x80mm přírodní</t>
  </si>
  <si>
    <t>-548724251</t>
  </si>
  <si>
    <t>41</t>
  </si>
  <si>
    <t>596211214</t>
  </si>
  <si>
    <t>Příplatek za kombinaci dvou barev u kladení betonových dlažeb komunikací pro pěší tl 80 mm skupiny A</t>
  </si>
  <si>
    <t>-1293017924</t>
  </si>
  <si>
    <t>42</t>
  </si>
  <si>
    <t>596212211</t>
  </si>
  <si>
    <t>Kladení zámkové dlažby pozemních komunikací tl 80 mm skupiny A pl do 100 m2</t>
  </si>
  <si>
    <t>-1683596532</t>
  </si>
  <si>
    <t>32 "stávající šedá dlažba"</t>
  </si>
  <si>
    <t>6 "reliéfní červená dlažba"</t>
  </si>
  <si>
    <t>43</t>
  </si>
  <si>
    <t>1176850169</t>
  </si>
  <si>
    <t>44</t>
  </si>
  <si>
    <t>596212214</t>
  </si>
  <si>
    <t>Příplatek za kombinaci dvou barev u betonových dlažeb pozemních komunikací tl 80 mm skupiny A</t>
  </si>
  <si>
    <t>-1817576382</t>
  </si>
  <si>
    <t>Ostatní konstrukce a práce, bourání</t>
  </si>
  <si>
    <t>45</t>
  </si>
  <si>
    <t>914111111</t>
  </si>
  <si>
    <t>Montáž svislé dopravní značky do velikosti 1 m2 objímkami na sloupek nebo konzolu</t>
  </si>
  <si>
    <t>-349631392</t>
  </si>
  <si>
    <t>46</t>
  </si>
  <si>
    <t>404455170</t>
  </si>
  <si>
    <t>značka dopravní svislá retroreflexní fólie tř 1 FeZn-Al rám D 700mm</t>
  </si>
  <si>
    <t>1762888266</t>
  </si>
  <si>
    <t>2 "B 2"</t>
  </si>
  <si>
    <t>47</t>
  </si>
  <si>
    <t>404455220</t>
  </si>
  <si>
    <t>značka dopravní svislá retroreflexní fólie tř 1 FeZn-Al rám 1000x750mm</t>
  </si>
  <si>
    <t>1990762494</t>
  </si>
  <si>
    <t>1 "IZ 5b"</t>
  </si>
  <si>
    <t>48</t>
  </si>
  <si>
    <t>404455120</t>
  </si>
  <si>
    <t>značka dopravní svislá retroreflexní fólie tř 1 FeZn-Al rám 500x500mm</t>
  </si>
  <si>
    <t>-1885393636</t>
  </si>
  <si>
    <t>2 "IP 4b"</t>
  </si>
  <si>
    <t>49</t>
  </si>
  <si>
    <t>404455380</t>
  </si>
  <si>
    <t>značka dopravní svislá retroreflexní fólie tř 1 FeZn-Al rám D 500mm</t>
  </si>
  <si>
    <t>-1165641195</t>
  </si>
  <si>
    <t>1 "IJ 4b"</t>
  </si>
  <si>
    <t>50</t>
  </si>
  <si>
    <t>404455310</t>
  </si>
  <si>
    <t>značka dopravní svislá retroreflexní fólie tř 1 FeZn-Al rám 500x300mm</t>
  </si>
  <si>
    <t>803451960</t>
  </si>
  <si>
    <t>2 "E 12a, E 12b"</t>
  </si>
  <si>
    <t>51</t>
  </si>
  <si>
    <t>914511112</t>
  </si>
  <si>
    <t>Montáž sloupku dopravních značek délky do 3,5 m s betonovým základem a patkou</t>
  </si>
  <si>
    <t>324514216</t>
  </si>
  <si>
    <t>52</t>
  </si>
  <si>
    <t>404452250</t>
  </si>
  <si>
    <t>sloupek pro dopravní značku Zn D 60mm v 3,5m</t>
  </si>
  <si>
    <t>2115403019</t>
  </si>
  <si>
    <t>53</t>
  </si>
  <si>
    <t>404452400</t>
  </si>
  <si>
    <t>patka pro sloupek Al D 60mm</t>
  </si>
  <si>
    <t>-70593275</t>
  </si>
  <si>
    <t>54</t>
  </si>
  <si>
    <t>404452530</t>
  </si>
  <si>
    <t>víčko plastové na sloupek D 60mm</t>
  </si>
  <si>
    <t>871188691</t>
  </si>
  <si>
    <t>55</t>
  </si>
  <si>
    <t>916131213</t>
  </si>
  <si>
    <t>Osazení silničního obrubníku betonového stojatého s boční opěrou do lože z betonu prostého</t>
  </si>
  <si>
    <t>1043251064</t>
  </si>
  <si>
    <t>50 "silniční"</t>
  </si>
  <si>
    <t>25 "nájezdový"</t>
  </si>
  <si>
    <t>4 "přechodový"</t>
  </si>
  <si>
    <t>56</t>
  </si>
  <si>
    <t>59217031</t>
  </si>
  <si>
    <t>obrubník betonový silniční 1000x150x250mm</t>
  </si>
  <si>
    <t>-909711058</t>
  </si>
  <si>
    <t>57</t>
  </si>
  <si>
    <t>59217029</t>
  </si>
  <si>
    <t>obrubník betonový silniční nájezdový 1000x150x150mm</t>
  </si>
  <si>
    <t>314868920</t>
  </si>
  <si>
    <t>58</t>
  </si>
  <si>
    <t>59217030</t>
  </si>
  <si>
    <t>obrubník betonový silniční přechodový 1000x150x150-250mm</t>
  </si>
  <si>
    <t>1925755914</t>
  </si>
  <si>
    <t>59</t>
  </si>
  <si>
    <t>916231213</t>
  </si>
  <si>
    <t>Osazení chodníkového obrubníku betonového stojatého s boční opěrou do lože z betonu prostého</t>
  </si>
  <si>
    <t>1500994445</t>
  </si>
  <si>
    <t>60</t>
  </si>
  <si>
    <t>59217017</t>
  </si>
  <si>
    <t>obrubník betonový chodníkový 1000x100x250mm</t>
  </si>
  <si>
    <t>-1759073125</t>
  </si>
  <si>
    <t>61</t>
  </si>
  <si>
    <t>916431111</t>
  </si>
  <si>
    <t>Osazení bezbariérového betonového obrubníku do betonového lože tl 150 mm</t>
  </si>
  <si>
    <t>-466139960</t>
  </si>
  <si>
    <t>62</t>
  </si>
  <si>
    <t>59217041</t>
  </si>
  <si>
    <t>obrubník betonový bezbariérový přímý</t>
  </si>
  <si>
    <t>620803112</t>
  </si>
  <si>
    <t>13*1,01 'Přepočtené koeficientem množství</t>
  </si>
  <si>
    <t>63</t>
  </si>
  <si>
    <t>59217040</t>
  </si>
  <si>
    <t>obrubník betonový bezbariérový náběhový</t>
  </si>
  <si>
    <t>-728527365</t>
  </si>
  <si>
    <t>2*1,01 'Přepočtené koeficientem množství</t>
  </si>
  <si>
    <t>64</t>
  </si>
  <si>
    <t>916991121</t>
  </si>
  <si>
    <t>Lože pod obrubníky, krajníky nebo obruby z dlažebních kostek z betonu prostého</t>
  </si>
  <si>
    <t>443752010</t>
  </si>
  <si>
    <t>0,25*0,1*79</t>
  </si>
  <si>
    <t>0,15*0,05*46</t>
  </si>
  <si>
    <t>0,5*0,1*15</t>
  </si>
  <si>
    <t>65</t>
  </si>
  <si>
    <t>966006132</t>
  </si>
  <si>
    <t>Odstranění značek dopravních nebo orientačních se sloupky s betonovými patkami</t>
  </si>
  <si>
    <t>-570995413</t>
  </si>
  <si>
    <t>66</t>
  </si>
  <si>
    <t>966006211</t>
  </si>
  <si>
    <t>Odstranění svislých dopravních značek ze sloupů, sloupků nebo konzol</t>
  </si>
  <si>
    <t>1307547339</t>
  </si>
  <si>
    <t>67</t>
  </si>
  <si>
    <t>966052121</t>
  </si>
  <si>
    <t>Bourání sloupků a vzpěr ŽB plotových s betonovou patkou</t>
  </si>
  <si>
    <t>-669085107</t>
  </si>
  <si>
    <t>68</t>
  </si>
  <si>
    <t>966071711</t>
  </si>
  <si>
    <t>Bourání sloupků a vzpěr plotových ocelových do 2,5 m zabetonovaných</t>
  </si>
  <si>
    <t>-2105067647</t>
  </si>
  <si>
    <t>69</t>
  </si>
  <si>
    <t>966071822</t>
  </si>
  <si>
    <t>Rozebrání oplocení z drátěného pletiva se čtvercovými oky výšky do 2,0 m</t>
  </si>
  <si>
    <t>1024337527</t>
  </si>
  <si>
    <t>70</t>
  </si>
  <si>
    <t>966073812</t>
  </si>
  <si>
    <t>Rozebrání vrat a vrátek k oplocení plochy do 10 m2</t>
  </si>
  <si>
    <t>-714316297</t>
  </si>
  <si>
    <t>71</t>
  </si>
  <si>
    <t>979054451</t>
  </si>
  <si>
    <t>Očištění vybouraných zámkových dlaždic s původním spárováním z kameniva těženého</t>
  </si>
  <si>
    <t>1694655061</t>
  </si>
  <si>
    <t>38+10,6+8,5</t>
  </si>
  <si>
    <t>72</t>
  </si>
  <si>
    <t>981511116</t>
  </si>
  <si>
    <t>Demolice konstrukcí objektů z betonu prostého postupným rozebíráním</t>
  </si>
  <si>
    <t>285416900</t>
  </si>
  <si>
    <t>21*0,25*0,5 "beton. zídka plotu"</t>
  </si>
  <si>
    <t>997</t>
  </si>
  <si>
    <t>Přesun sutě</t>
  </si>
  <si>
    <t>73</t>
  </si>
  <si>
    <t>997221551</t>
  </si>
  <si>
    <t>Vodorovná doprava suti ze sypkých materiálů do 1 km</t>
  </si>
  <si>
    <t>-76466208</t>
  </si>
  <si>
    <t>14,094 "podkladni vrstvy kameniva"</t>
  </si>
  <si>
    <t>74</t>
  </si>
  <si>
    <t>997221559</t>
  </si>
  <si>
    <t>Příplatek ZKD 1 km u vodorovné dopravy suti ze sypkých materiálů</t>
  </si>
  <si>
    <t>-1910074330</t>
  </si>
  <si>
    <t>14,094*6</t>
  </si>
  <si>
    <t>75</t>
  </si>
  <si>
    <t>997221561</t>
  </si>
  <si>
    <t>Vodorovná doprava suti z kusových materiálů do 1 km</t>
  </si>
  <si>
    <t>1711182800</t>
  </si>
  <si>
    <t>4,966 "červená dlažba chodníku"</t>
  </si>
  <si>
    <t xml:space="preserve">6*0,295 "nepoužitá šedá zesílená dlažba" </t>
  </si>
  <si>
    <t>18,143 "obruby a krajníky"</t>
  </si>
  <si>
    <t>76</t>
  </si>
  <si>
    <t>997221569</t>
  </si>
  <si>
    <t>Příplatek ZKD 1 km u vodorovné dopravy suti z kusových materiálů</t>
  </si>
  <si>
    <t>-354107530</t>
  </si>
  <si>
    <t>24,879*6</t>
  </si>
  <si>
    <t>77</t>
  </si>
  <si>
    <t>997221571</t>
  </si>
  <si>
    <t>Vodorovná doprava vybouraných hmot do 1 km</t>
  </si>
  <si>
    <t>-1601330424</t>
  </si>
  <si>
    <t>9 "bus zastávka"</t>
  </si>
  <si>
    <t>0,57 "SDZ"</t>
  </si>
  <si>
    <t>7,135 "oplocení pozemků"</t>
  </si>
  <si>
    <t>78</t>
  </si>
  <si>
    <t>997221579</t>
  </si>
  <si>
    <t>Příplatek ZKD 1 km u vodorovné dopravy vybouraných hmot</t>
  </si>
  <si>
    <t>-164041180</t>
  </si>
  <si>
    <t>16,705*6</t>
  </si>
  <si>
    <t>79</t>
  </si>
  <si>
    <t>997221611</t>
  </si>
  <si>
    <t>Nakládání suti na dopravní prostředky pro vodorovnou dopravu</t>
  </si>
  <si>
    <t>892970579</t>
  </si>
  <si>
    <t>14,094+24,879</t>
  </si>
  <si>
    <t>80</t>
  </si>
  <si>
    <t>997221612</t>
  </si>
  <si>
    <t>Nakládání vybouraných hmot na dopravní prostředky pro vodorovnou dopravu</t>
  </si>
  <si>
    <t>-720136275</t>
  </si>
  <si>
    <t>81</t>
  </si>
  <si>
    <t>997221815</t>
  </si>
  <si>
    <t>Poplatek za uložení na skládce (skládkovné) stavebního odpadu betonového kód odpadu 170 101</t>
  </si>
  <si>
    <t>-1683654260</t>
  </si>
  <si>
    <t>4,966+1,77 "dlažba"</t>
  </si>
  <si>
    <t>0,274+5,775 "sloupy a podezndívky plotu"</t>
  </si>
  <si>
    <t>82</t>
  </si>
  <si>
    <t>997221855</t>
  </si>
  <si>
    <t>Poplatek za uložení na skládce (skládkovné) zeminy a kameniva kód odpadu 170 504</t>
  </si>
  <si>
    <t>829110051</t>
  </si>
  <si>
    <t>998</t>
  </si>
  <si>
    <t>Přesun hmot</t>
  </si>
  <si>
    <t>83</t>
  </si>
  <si>
    <t>998223011</t>
  </si>
  <si>
    <t>Přesun hmot pro pozemní komunikace s krytem dlážděným</t>
  </si>
  <si>
    <t>55802077</t>
  </si>
  <si>
    <t>PSV</t>
  </si>
  <si>
    <t>Práce a dodávky PSV</t>
  </si>
  <si>
    <t>741</t>
  </si>
  <si>
    <t>Elektroinstalace - silnoproud</t>
  </si>
  <si>
    <t>84</t>
  </si>
  <si>
    <t>741110043</t>
  </si>
  <si>
    <t>Montáž trubka plastová ohebná D přes 35 mm uložená pevně</t>
  </si>
  <si>
    <t>902373513</t>
  </si>
  <si>
    <t>85</t>
  </si>
  <si>
    <t>345713550.R</t>
  </si>
  <si>
    <t>trubka elektroinstalační ohebná dělená Kopohalf, HDPE 06160</t>
  </si>
  <si>
    <t>16929122</t>
  </si>
  <si>
    <t>86</t>
  </si>
  <si>
    <t>998741101</t>
  </si>
  <si>
    <t>Přesun hmot tonážní pro silnoproud v objektech v do 6 m</t>
  </si>
  <si>
    <t>-2032966375</t>
  </si>
  <si>
    <t>13,44</t>
  </si>
  <si>
    <t>30,952</t>
  </si>
  <si>
    <t>VR</t>
  </si>
  <si>
    <t>4,95</t>
  </si>
  <si>
    <t>VS</t>
  </si>
  <si>
    <t>3,6</t>
  </si>
  <si>
    <t>zásyp</t>
  </si>
  <si>
    <t>7,1</t>
  </si>
  <si>
    <t>SO 104 - Rozšíření vozovky jih</t>
  </si>
  <si>
    <t xml:space="preserve">    8 - Trubní vedení</t>
  </si>
  <si>
    <t>1255243909</t>
  </si>
  <si>
    <t>(37+4,3)*2 "kam. podkladní vrstvy vozovky"</t>
  </si>
  <si>
    <t>113107143</t>
  </si>
  <si>
    <t>Odstranění podkladu živičného tl 150 mm ručně</t>
  </si>
  <si>
    <t>522008272</t>
  </si>
  <si>
    <t>47+4,3 "podkladní vrstva vozovky"</t>
  </si>
  <si>
    <t>113154253</t>
  </si>
  <si>
    <t>Frézování živičného krytu tl 50 mm pruh š 1 m pl do 1000 m2 s překážkami v trase</t>
  </si>
  <si>
    <t>799767531</t>
  </si>
  <si>
    <t>492 "obnova krytu"</t>
  </si>
  <si>
    <t>54,5+6,9 "zalamovani vrstev"</t>
  </si>
  <si>
    <t>-1268660333</t>
  </si>
  <si>
    <t>11,6"silniční obruba"</t>
  </si>
  <si>
    <t>-809056293</t>
  </si>
  <si>
    <t>598544666</t>
  </si>
  <si>
    <t>13,44/2</t>
  </si>
  <si>
    <t>1686591255</t>
  </si>
  <si>
    <t>132251101</t>
  </si>
  <si>
    <t xml:space="preserve">Hloubení rýh nezapažených  š do 800 mm v hornině třídy těžitelnosti I, skupiny 3 objem do 20 m3 strojně</t>
  </si>
  <si>
    <t>-287192804</t>
  </si>
  <si>
    <t>2,5*0,9*2,2 "přípojka UV1"</t>
  </si>
  <si>
    <t>133251101</t>
  </si>
  <si>
    <t>Hloubení šachet nezapažených v hornině třídy těžitelnosti I, skupiny 3 objem do 20 m3</t>
  </si>
  <si>
    <t>-1278868443</t>
  </si>
  <si>
    <t>1,2*1,2*2,5 "UV1"</t>
  </si>
  <si>
    <t>151101102</t>
  </si>
  <si>
    <t>Zřízení příložného pažení a rozepření stěn rýh hl do 4 m</t>
  </si>
  <si>
    <t>204123412</t>
  </si>
  <si>
    <t>2,5*2*2,2 "přípojka UV1"</t>
  </si>
  <si>
    <t>151101112</t>
  </si>
  <si>
    <t>Odstranění příložného pažení a rozepření stěn rýh hl do 4 m</t>
  </si>
  <si>
    <t>2012830845</t>
  </si>
  <si>
    <t>161101101</t>
  </si>
  <si>
    <t>Svislé přemístění výkopku z horniny tř. 1 až 4 hl výkopu do 2,5 m</t>
  </si>
  <si>
    <t>25102874</t>
  </si>
  <si>
    <t>VR+VS</t>
  </si>
  <si>
    <t>1327209894</t>
  </si>
  <si>
    <t>8,962 "ornice"</t>
  </si>
  <si>
    <t>171151103</t>
  </si>
  <si>
    <t>Uložení sypaniny z hornin soudržných do násypů zhutněných strojně</t>
  </si>
  <si>
    <t>1657535734</t>
  </si>
  <si>
    <t>583312000</t>
  </si>
  <si>
    <t>-1710723474</t>
  </si>
  <si>
    <t>1,789*1,67*1,15</t>
  </si>
  <si>
    <t>171251201</t>
  </si>
  <si>
    <t>Uložení sypaniny na skládky nebo meziskládky</t>
  </si>
  <si>
    <t>977558634</t>
  </si>
  <si>
    <t>-1631160007</t>
  </si>
  <si>
    <t>174101101</t>
  </si>
  <si>
    <t>Zásyp jam, šachet rýh nebo kolem objektů sypaninou se zhutněním</t>
  </si>
  <si>
    <t>558754269</t>
  </si>
  <si>
    <t>-0,6*0,6*2,5</t>
  </si>
  <si>
    <t>-2,2*0,25</t>
  </si>
  <si>
    <t>1600307352</t>
  </si>
  <si>
    <t>zásyp*1,67*1,15</t>
  </si>
  <si>
    <t>181951112</t>
  </si>
  <si>
    <t>Úprava pláně v hornině třídy těžitelnosti I, skupiny 1 až 3 se zhutněním strojně</t>
  </si>
  <si>
    <t>713109284</t>
  </si>
  <si>
    <t>58,4+39</t>
  </si>
  <si>
    <t>197978921</t>
  </si>
  <si>
    <t>70*0,3</t>
  </si>
  <si>
    <t>672948834</t>
  </si>
  <si>
    <t>-111795218</t>
  </si>
  <si>
    <t>-1301384057</t>
  </si>
  <si>
    <t>1524711668</t>
  </si>
  <si>
    <t>1305971415</t>
  </si>
  <si>
    <t>-273057318</t>
  </si>
  <si>
    <t>-1562908786</t>
  </si>
  <si>
    <t>70*0,3*1,67*1,15</t>
  </si>
  <si>
    <t>564861111</t>
  </si>
  <si>
    <t>Podklad ze štěrkodrtě ŠD tl 200 mm</t>
  </si>
  <si>
    <t>1383044050</t>
  </si>
  <si>
    <t>565185111</t>
  </si>
  <si>
    <t>Asfaltový beton vrstva podkladní ACP 16 (obalované kamenivo OKS) tl 150 mm š do 3 m</t>
  </si>
  <si>
    <t>478813082</t>
  </si>
  <si>
    <t>52 "asfaltová kce zastávky"</t>
  </si>
  <si>
    <t>50,25"zalamování vrstev"</t>
  </si>
  <si>
    <t>565231112</t>
  </si>
  <si>
    <t>Podklad ze štěrku částečně zpevněného cementovou maltou ŠCM tl 200 mm</t>
  </si>
  <si>
    <t>-968414555</t>
  </si>
  <si>
    <t>37,7 "zalamování vrstev"</t>
  </si>
  <si>
    <t>573191111</t>
  </si>
  <si>
    <t>Postřik infiltrační kationaktivní emulzí v množství 1 kg/m2</t>
  </si>
  <si>
    <t>817978952</t>
  </si>
  <si>
    <t>573211109</t>
  </si>
  <si>
    <t>Postřik živičný spojovací z asfaltu v množství 0,50 kg/m2</t>
  </si>
  <si>
    <t>1738113098</t>
  </si>
  <si>
    <t>577144111</t>
  </si>
  <si>
    <t>Asfaltový beton vrstva obrusná ACO 11 (ABS) tř. I tl 50 mm š do 3 m z nemodifikovaného asfaltu</t>
  </si>
  <si>
    <t>-128329514</t>
  </si>
  <si>
    <t>109 "asfaltová kce zastávky"</t>
  </si>
  <si>
    <t>Trubní vedení</t>
  </si>
  <si>
    <t>837314111.R</t>
  </si>
  <si>
    <t>Navrtávka na stávající stoku vč. těsnění Forscheda DN 150</t>
  </si>
  <si>
    <t>-666935455</t>
  </si>
  <si>
    <t>871310310</t>
  </si>
  <si>
    <t>Montáž kanalizačního potrubí hladkého plnostěnného SN 10 z polypropylenu DN 150</t>
  </si>
  <si>
    <t>1933672266</t>
  </si>
  <si>
    <t>28617003</t>
  </si>
  <si>
    <t>trubka kanalizační PP plnostěnná třívrstvá DN 150x1000 mm SN 10</t>
  </si>
  <si>
    <t>-1953140296</t>
  </si>
  <si>
    <t>895941111</t>
  </si>
  <si>
    <t>Zřízení vpusti kanalizační uliční z betonových dílců typ UV-50 normální</t>
  </si>
  <si>
    <t>-1473703001</t>
  </si>
  <si>
    <t>592238210</t>
  </si>
  <si>
    <t>vpusť uliční prstenec betonový 180x660x100mm</t>
  </si>
  <si>
    <t>1145522789</t>
  </si>
  <si>
    <t>592238220</t>
  </si>
  <si>
    <t>vpusť uliční dno s výtokem betonové 626x495x50mm</t>
  </si>
  <si>
    <t>-1069075190</t>
  </si>
  <si>
    <t>592238200</t>
  </si>
  <si>
    <t>vpusť uliční skruž betonová 290x500x50mm s osazením na kalový koš pro těžké naplaveniny</t>
  </si>
  <si>
    <t>-799610971</t>
  </si>
  <si>
    <t>286618160</t>
  </si>
  <si>
    <t>koš kalový pro silniční vpusť 315 mm</t>
  </si>
  <si>
    <t>-1176982423</t>
  </si>
  <si>
    <t>592238640</t>
  </si>
  <si>
    <t>prstenec pro uliční vpusť vyrovnávací betonový 390x60x130mm</t>
  </si>
  <si>
    <t>171089681</t>
  </si>
  <si>
    <t>592238260</t>
  </si>
  <si>
    <t>vpusť uliční skruž betonová 590x500x50mm</t>
  </si>
  <si>
    <t>346179956</t>
  </si>
  <si>
    <t>592238780</t>
  </si>
  <si>
    <t>mříž M1 D400 DIN 19583-13, 500/500 mm</t>
  </si>
  <si>
    <t>-1120366827</t>
  </si>
  <si>
    <t>899431111</t>
  </si>
  <si>
    <t>Výšková úprava uličního vstupu nebo vpusti do 200 mm zvýšením krycího hrnce, šoupěte nebo hydrantu</t>
  </si>
  <si>
    <t>243102661</t>
  </si>
  <si>
    <t>899623151</t>
  </si>
  <si>
    <t>Obetonování potrubí nebo zdiva stok betonem prostým tř. C 16/20 otevřený výkop</t>
  </si>
  <si>
    <t>-1938252409</t>
  </si>
  <si>
    <t>2,2*0,25</t>
  </si>
  <si>
    <t>915111111</t>
  </si>
  <si>
    <t>Vodorovné dopravní značení dělící čáry souvislé š 125 mm základní bílá barva</t>
  </si>
  <si>
    <t>972314886</t>
  </si>
  <si>
    <t>40 "zastávka V 11a"</t>
  </si>
  <si>
    <t>915121111</t>
  </si>
  <si>
    <t>Vodorovné dopravní značení vodící čáry souvislé š 250 mm základní bílá barva</t>
  </si>
  <si>
    <t>1931641379</t>
  </si>
  <si>
    <t>15 "V 4 (0,25)"</t>
  </si>
  <si>
    <t>915121121</t>
  </si>
  <si>
    <t>Vodorovné dopravní značení vodící čáry přerušované š 250 mm základní bílá barva</t>
  </si>
  <si>
    <t>-544131</t>
  </si>
  <si>
    <t>20 "V 2b (1,5/1,5/0,25)"</t>
  </si>
  <si>
    <t>15 "V 4 (0,5/0,5/0,25)"</t>
  </si>
  <si>
    <t>915131111</t>
  </si>
  <si>
    <t>Vodorovné dopravní značení přechody pro chodce, šipky, symboly základní bílá barva</t>
  </si>
  <si>
    <t>1771898959</t>
  </si>
  <si>
    <t>1*0,3*6 "nápis BUS"</t>
  </si>
  <si>
    <t>1146746211</t>
  </si>
  <si>
    <t>23,954 "kamenivo"</t>
  </si>
  <si>
    <t>16,211+70,835 "asfalt"</t>
  </si>
  <si>
    <t>-734944105</t>
  </si>
  <si>
    <t>111*6</t>
  </si>
  <si>
    <t>-1127859291</t>
  </si>
  <si>
    <t>64634320</t>
  </si>
  <si>
    <t>2,378*6</t>
  </si>
  <si>
    <t>430927686</t>
  </si>
  <si>
    <t>83905653</t>
  </si>
  <si>
    <t>2,378 "silniční obrubníky"</t>
  </si>
  <si>
    <t>997221875</t>
  </si>
  <si>
    <t>Poplatek za uložení stavebního odpadu na recyklační skládce (skládkovné) asfaltového bez obsahu dehtu zatříděného do Katalogu odpadů pod kódem 17 03 02</t>
  </si>
  <si>
    <t>-1253342277</t>
  </si>
  <si>
    <t>16,211+70,835</t>
  </si>
  <si>
    <t>-1727024245</t>
  </si>
  <si>
    <t>998225111</t>
  </si>
  <si>
    <t>Přesun hmot pro pozemní komunikace s krytem z kamene, monolitickým betonovým nebo živičným</t>
  </si>
  <si>
    <t>905966634</t>
  </si>
  <si>
    <t>0,75</t>
  </si>
  <si>
    <t>SO 202 - Opěrná zeď</t>
  </si>
  <si>
    <t xml:space="preserve">HSV -  Práce a dodávky HSV</t>
  </si>
  <si>
    <t xml:space="preserve"> Práce a dodávky HSV</t>
  </si>
  <si>
    <t>1032542780</t>
  </si>
  <si>
    <t>0,5*0,5*1,0*3 "zasakovací jáma gabionu"</t>
  </si>
  <si>
    <t>1678714111</t>
  </si>
  <si>
    <t>162751117</t>
  </si>
  <si>
    <t>Vodorovné přemístění do 10000 m výkopku/sypaniny z horniny třídy těžitelnosti I, skupiny 1 až 3</t>
  </si>
  <si>
    <t>-1414102668</t>
  </si>
  <si>
    <t>171101112</t>
  </si>
  <si>
    <t>Uložení sypaniny z hornin nesoudržných sypkých s vlhkostí l(d) pod 0,9 mimo aktivní zónu</t>
  </si>
  <si>
    <t>-713233329</t>
  </si>
  <si>
    <t>93,35 "dle přílohy A.4 - násyp gabionu"</t>
  </si>
  <si>
    <t>202307877</t>
  </si>
  <si>
    <t>93,35*1,67*1,15</t>
  </si>
  <si>
    <t>2074130689</t>
  </si>
  <si>
    <t>-2045752491</t>
  </si>
  <si>
    <t>2124032841</t>
  </si>
  <si>
    <t>0,5*0,5*1*3 "zásyp zasak. jámy"</t>
  </si>
  <si>
    <t>583336740</t>
  </si>
  <si>
    <t>kamenivo těžené hrubé frakce 16/32</t>
  </si>
  <si>
    <t>1592875211</t>
  </si>
  <si>
    <t>0,75*1,67*1,15</t>
  </si>
  <si>
    <t>-16396813</t>
  </si>
  <si>
    <t>212755214</t>
  </si>
  <si>
    <t>Trativody z drenážních trubek plastových flexibilních D 100 mm bez lože</t>
  </si>
  <si>
    <t>2096960025</t>
  </si>
  <si>
    <t>55+3 "drenáž gabionu - vyústění"</t>
  </si>
  <si>
    <t>213311110.R</t>
  </si>
  <si>
    <t>Polštáře zhutněné pod základy z kameniva drceného frakce 0 až 32 mm</t>
  </si>
  <si>
    <t>1191028477</t>
  </si>
  <si>
    <t>24 "z výkazu materiálu"</t>
  </si>
  <si>
    <t>326214611</t>
  </si>
  <si>
    <t>Zdivo LTM z gabionových matrací dvouzákrutová síť pozinkovaná vyplněná lomovým kamenem</t>
  </si>
  <si>
    <t>721027842</t>
  </si>
  <si>
    <t>119,7 "z výkazu materiálu"</t>
  </si>
  <si>
    <t>348501112</t>
  </si>
  <si>
    <t>Osazení oplocení z dřevěných latí výšky do 1 m</t>
  </si>
  <si>
    <t>1061608390</t>
  </si>
  <si>
    <t>4,5*2+3,5*2+3*2</t>
  </si>
  <si>
    <t>60514101</t>
  </si>
  <si>
    <t>řezivo jehličnaté lať 10-25cm2</t>
  </si>
  <si>
    <t>-1584419404</t>
  </si>
  <si>
    <t>0,018*0,09*0,85*(27+32+41)*2 "příčné latě"</t>
  </si>
  <si>
    <t>59030041</t>
  </si>
  <si>
    <t>rychlošroub pro SDK se zápustnou hlavou 4,2x70mm</t>
  </si>
  <si>
    <t>100 kus</t>
  </si>
  <si>
    <t>-2063453663</t>
  </si>
  <si>
    <t>4*1,01 'Přepočtené koeficientem množství</t>
  </si>
  <si>
    <t>919726122</t>
  </si>
  <si>
    <t>Geotextilie pro ochranu, separaci a filtraci netkaná měrná hmotnost do 300 g/m2</t>
  </si>
  <si>
    <t>-2052623240</t>
  </si>
  <si>
    <t>1,5*3 "geotextilie zasakovací jámy"</t>
  </si>
  <si>
    <t>130 "z výkazu materiálu"</t>
  </si>
  <si>
    <t>953943122</t>
  </si>
  <si>
    <t>Osazování výrobků do 5 kg/kus do betonu bez jejich dodání</t>
  </si>
  <si>
    <t>676171608</t>
  </si>
  <si>
    <t>6*4 "prvky pro osazení dřevěného plotu do gabionových podpěr"</t>
  </si>
  <si>
    <t>13010242</t>
  </si>
  <si>
    <t>tyč ocelová plochá jakost 11 375 60x6mm</t>
  </si>
  <si>
    <t>1302068164</t>
  </si>
  <si>
    <t>4*6*0,4*2,94/1000 "pásová ocel - celková délka*váha 1m"</t>
  </si>
  <si>
    <t>14550152</t>
  </si>
  <si>
    <t>profil ocelový obdélníkový svařovaný 60x40x2mm</t>
  </si>
  <si>
    <t>-1313067795</t>
  </si>
  <si>
    <t>(2,94*2+3,44*2+4,44*2)*2*2,97/1000 "celková délka * váha 1m"</t>
  </si>
  <si>
    <t>-1656331442</t>
  </si>
  <si>
    <t>6*2 "zabetonování prvků pro osazení vjezd. bran po určení typu brány budoucím majitelem a dodání těchto prvků majitelem"</t>
  </si>
  <si>
    <t>998312011</t>
  </si>
  <si>
    <t>Přesun hmot pro sanace území, hrazení a úpravy bystřin</t>
  </si>
  <si>
    <t>278978123</t>
  </si>
  <si>
    <t>SEZNAM FIGUR</t>
  </si>
  <si>
    <t>Výměra</t>
  </si>
  <si>
    <t xml:space="preserve"> SO 102</t>
  </si>
  <si>
    <t>Použití figury:</t>
  </si>
  <si>
    <t xml:space="preserve"> SO 104</t>
  </si>
  <si>
    <t xml:space="preserve"> SO 202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</si>
</sst>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0000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4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16_085_n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Autobusová zastávka na Trnci_PDPS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Trnec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3. 6. 2021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Tišnov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Adolf Jebavý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Nela Kolková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001 - Ostatní a vedlej...'!J30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001 - Ostatní a vedlej...'!P120</f>
        <v>0</v>
      </c>
      <c r="AV95" s="128">
        <f>'SO 001 - Ostatní a vedlej...'!J33</f>
        <v>0</v>
      </c>
      <c r="AW95" s="128">
        <f>'SO 001 - Ostatní a vedlej...'!J34</f>
        <v>0</v>
      </c>
      <c r="AX95" s="128">
        <f>'SO 001 - Ostatní a vedlej...'!J35</f>
        <v>0</v>
      </c>
      <c r="AY95" s="128">
        <f>'SO 001 - Ostatní a vedlej...'!J36</f>
        <v>0</v>
      </c>
      <c r="AZ95" s="128">
        <f>'SO 001 - Ostatní a vedlej...'!F33</f>
        <v>0</v>
      </c>
      <c r="BA95" s="128">
        <f>'SO 001 - Ostatní a vedlej...'!F34</f>
        <v>0</v>
      </c>
      <c r="BB95" s="128">
        <f>'SO 001 - Ostatní a vedlej...'!F35</f>
        <v>0</v>
      </c>
      <c r="BC95" s="128">
        <f>'SO 001 - Ostatní a vedlej...'!F36</f>
        <v>0</v>
      </c>
      <c r="BD95" s="130">
        <f>'SO 001 - Ostatní a vedlej...'!F37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102 - Chodník jih'!J30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'SO 102 - Chodník jih'!P127</f>
        <v>0</v>
      </c>
      <c r="AV96" s="128">
        <f>'SO 102 - Chodník jih'!J33</f>
        <v>0</v>
      </c>
      <c r="AW96" s="128">
        <f>'SO 102 - Chodník jih'!J34</f>
        <v>0</v>
      </c>
      <c r="AX96" s="128">
        <f>'SO 102 - Chodník jih'!J35</f>
        <v>0</v>
      </c>
      <c r="AY96" s="128">
        <f>'SO 102 - Chodník jih'!J36</f>
        <v>0</v>
      </c>
      <c r="AZ96" s="128">
        <f>'SO 102 - Chodník jih'!F33</f>
        <v>0</v>
      </c>
      <c r="BA96" s="128">
        <f>'SO 102 - Chodník jih'!F34</f>
        <v>0</v>
      </c>
      <c r="BB96" s="128">
        <f>'SO 102 - Chodník jih'!F35</f>
        <v>0</v>
      </c>
      <c r="BC96" s="128">
        <f>'SO 102 - Chodník jih'!F36</f>
        <v>0</v>
      </c>
      <c r="BD96" s="130">
        <f>'SO 102 - Chodník jih'!F37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104 - Rozšíření vozovk...'!J30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'SO 104 - Rozšíření vozovk...'!P125</f>
        <v>0</v>
      </c>
      <c r="AV97" s="128">
        <f>'SO 104 - Rozšíření vozovk...'!J33</f>
        <v>0</v>
      </c>
      <c r="AW97" s="128">
        <f>'SO 104 - Rozšíření vozovk...'!J34</f>
        <v>0</v>
      </c>
      <c r="AX97" s="128">
        <f>'SO 104 - Rozšíření vozovk...'!J35</f>
        <v>0</v>
      </c>
      <c r="AY97" s="128">
        <f>'SO 104 - Rozšíření vozovk...'!J36</f>
        <v>0</v>
      </c>
      <c r="AZ97" s="128">
        <f>'SO 104 - Rozšíření vozovk...'!F33</f>
        <v>0</v>
      </c>
      <c r="BA97" s="128">
        <f>'SO 104 - Rozšíření vozovk...'!F34</f>
        <v>0</v>
      </c>
      <c r="BB97" s="128">
        <f>'SO 104 - Rozšíření vozovk...'!F35</f>
        <v>0</v>
      </c>
      <c r="BC97" s="128">
        <f>'SO 104 - Rozšíření vozovk...'!F36</f>
        <v>0</v>
      </c>
      <c r="BD97" s="130">
        <f>'SO 104 - Rozšíření vozovk...'!F37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7" customFormat="1" ht="16.5" customHeight="1">
      <c r="A98" s="119" t="s">
        <v>80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202 - Opěrná zeď'!J30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32">
        <v>0</v>
      </c>
      <c r="AT98" s="133">
        <f>ROUND(SUM(AV98:AW98),2)</f>
        <v>0</v>
      </c>
      <c r="AU98" s="134">
        <f>'SO 202 - Opěrná zeď'!P122</f>
        <v>0</v>
      </c>
      <c r="AV98" s="133">
        <f>'SO 202 - Opěrná zeď'!J33</f>
        <v>0</v>
      </c>
      <c r="AW98" s="133">
        <f>'SO 202 - Opěrná zeď'!J34</f>
        <v>0</v>
      </c>
      <c r="AX98" s="133">
        <f>'SO 202 - Opěrná zeď'!J35</f>
        <v>0</v>
      </c>
      <c r="AY98" s="133">
        <f>'SO 202 - Opěrná zeď'!J36</f>
        <v>0</v>
      </c>
      <c r="AZ98" s="133">
        <f>'SO 202 - Opěrná zeď'!F33</f>
        <v>0</v>
      </c>
      <c r="BA98" s="133">
        <f>'SO 202 - Opěrná zeď'!F34</f>
        <v>0</v>
      </c>
      <c r="BB98" s="133">
        <f>'SO 202 - Opěrná zeď'!F35</f>
        <v>0</v>
      </c>
      <c r="BC98" s="133">
        <f>'SO 202 - Opěrná zeď'!F36</f>
        <v>0</v>
      </c>
      <c r="BD98" s="135">
        <f>'SO 202 - Opěrná zeď'!F37</f>
        <v>0</v>
      </c>
      <c r="BE98" s="7"/>
      <c r="BT98" s="131" t="s">
        <v>84</v>
      </c>
      <c r="BV98" s="131" t="s">
        <v>78</v>
      </c>
      <c r="BW98" s="131" t="s">
        <v>95</v>
      </c>
      <c r="BX98" s="131" t="s">
        <v>5</v>
      </c>
      <c r="CL98" s="131" t="s">
        <v>1</v>
      </c>
      <c r="CM98" s="131" t="s">
        <v>86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goOOW/bklqvdaqyfl8p63G7pjmPsclgJchXb4HdyxJZCrlkxUx+dsS6w6dwXA3jx998MfXUc9L5swYtx6nQNYQ==" hashValue="ZeQ2mjYIhrRSGYw8C+/E7t/Ms9oK2rOXlbZfCAkicbwKoyt58DxZajpWOJD/f6fQ0ePpRGfj9Q075MpIjbvKSA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1 - Ostatní a vedlej...'!C2" display="/"/>
    <hyperlink ref="A96" location="'SO 102 - Chodník jih'!C2" display="/"/>
    <hyperlink ref="A97" location="'SO 104 - Rozšíření vozovk...'!C2" display="/"/>
    <hyperlink ref="A98" location="'SO 202 - Opěrná zeď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Autobusová zastávka na Trnci_PDPS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3. 6. 2021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ROUND((SUM(BE120:BE136)),  2)</f>
        <v>0</v>
      </c>
      <c r="G33" s="38"/>
      <c r="H33" s="38"/>
      <c r="I33" s="155">
        <v>0.20999999999999999</v>
      </c>
      <c r="J33" s="154">
        <f>ROUND(((SUM(BE120:BE136))*I33),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ROUND((SUM(BF120:BF136)),  2)</f>
        <v>0</v>
      </c>
      <c r="G34" s="38"/>
      <c r="H34" s="38"/>
      <c r="I34" s="155">
        <v>0.14999999999999999</v>
      </c>
      <c r="J34" s="154">
        <f>ROUND(((SUM(BF120:BF136))*I34),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ROUND((SUM(BG120:BG136)),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ROUND((SUM(BH120:BH136)),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ROUND((SUM(BI120:BI136)),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Autobusová zastávka na Trnci_PDPS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001 - Ostatní a vedlejší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Trnec</v>
      </c>
      <c r="G89" s="40"/>
      <c r="H89" s="40"/>
      <c r="I89" s="32" t="s">
        <v>22</v>
      </c>
      <c r="J89" s="79" t="str">
        <f>IF(J12="","",J12)</f>
        <v>3. 6. 2021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Tišnov</v>
      </c>
      <c r="G91" s="40"/>
      <c r="H91" s="40"/>
      <c r="I91" s="32" t="s">
        <v>30</v>
      </c>
      <c r="J91" s="36" t="str">
        <f>E21</f>
        <v>Ing. Adolf Jebavý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Nela Kolková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106</v>
      </c>
      <c r="E99" s="182"/>
      <c r="F99" s="182"/>
      <c r="G99" s="182"/>
      <c r="H99" s="182"/>
      <c r="I99" s="182"/>
      <c r="J99" s="183">
        <f>J134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107</v>
      </c>
      <c r="E100" s="188"/>
      <c r="F100" s="188"/>
      <c r="G100" s="188"/>
      <c r="H100" s="188"/>
      <c r="I100" s="188"/>
      <c r="J100" s="189">
        <f>J135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108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Autobusová zastávka na Trnci_PDPS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001 - Ostatní a vedlejší náklady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Trnec</v>
      </c>
      <c r="G114" s="40"/>
      <c r="H114" s="40"/>
      <c r="I114" s="32" t="s">
        <v>22</v>
      </c>
      <c r="J114" s="79" t="str">
        <f>IF(J12="","",J12)</f>
        <v>3. 6. 2021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Město Tišnov</v>
      </c>
      <c r="G116" s="40"/>
      <c r="H116" s="40"/>
      <c r="I116" s="32" t="s">
        <v>30</v>
      </c>
      <c r="J116" s="36" t="str">
        <f>E21</f>
        <v>Ing. Adolf Jebavý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33</v>
      </c>
      <c r="J117" s="36" t="str">
        <f>E24</f>
        <v>Nela Kolková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109</v>
      </c>
      <c r="D119" s="194" t="s">
        <v>61</v>
      </c>
      <c r="E119" s="194" t="s">
        <v>57</v>
      </c>
      <c r="F119" s="194" t="s">
        <v>58</v>
      </c>
      <c r="G119" s="194" t="s">
        <v>110</v>
      </c>
      <c r="H119" s="194" t="s">
        <v>111</v>
      </c>
      <c r="I119" s="194" t="s">
        <v>112</v>
      </c>
      <c r="J119" s="195" t="s">
        <v>101</v>
      </c>
      <c r="K119" s="196" t="s">
        <v>113</v>
      </c>
      <c r="L119" s="197"/>
      <c r="M119" s="100" t="s">
        <v>1</v>
      </c>
      <c r="N119" s="101" t="s">
        <v>40</v>
      </c>
      <c r="O119" s="101" t="s">
        <v>114</v>
      </c>
      <c r="P119" s="101" t="s">
        <v>115</v>
      </c>
      <c r="Q119" s="101" t="s">
        <v>116</v>
      </c>
      <c r="R119" s="101" t="s">
        <v>117</v>
      </c>
      <c r="S119" s="101" t="s">
        <v>118</v>
      </c>
      <c r="T119" s="102" t="s">
        <v>119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120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P121+P134</f>
        <v>0</v>
      </c>
      <c r="Q120" s="104"/>
      <c r="R120" s="200">
        <f>R121+R134</f>
        <v>0</v>
      </c>
      <c r="S120" s="104"/>
      <c r="T120" s="201">
        <f>T121+T134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103</v>
      </c>
      <c r="BK120" s="202">
        <f>BK121+BK134</f>
        <v>0</v>
      </c>
    </row>
    <row r="121" s="12" customFormat="1" ht="25.92" customHeight="1">
      <c r="A121" s="12"/>
      <c r="B121" s="203"/>
      <c r="C121" s="204"/>
      <c r="D121" s="205" t="s">
        <v>75</v>
      </c>
      <c r="E121" s="206" t="s">
        <v>121</v>
      </c>
      <c r="F121" s="206" t="s">
        <v>121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</f>
        <v>0</v>
      </c>
      <c r="Q121" s="211"/>
      <c r="R121" s="212">
        <f>R122</f>
        <v>0</v>
      </c>
      <c r="S121" s="211"/>
      <c r="T121" s="213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122</v>
      </c>
      <c r="AT121" s="215" t="s">
        <v>75</v>
      </c>
      <c r="AU121" s="215" t="s">
        <v>76</v>
      </c>
      <c r="AY121" s="214" t="s">
        <v>123</v>
      </c>
      <c r="BK121" s="216">
        <f>BK122</f>
        <v>0</v>
      </c>
    </row>
    <row r="122" s="12" customFormat="1" ht="22.8" customHeight="1">
      <c r="A122" s="12"/>
      <c r="B122" s="203"/>
      <c r="C122" s="204"/>
      <c r="D122" s="205" t="s">
        <v>75</v>
      </c>
      <c r="E122" s="217" t="s">
        <v>124</v>
      </c>
      <c r="F122" s="217" t="s">
        <v>125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SUM(P123:P133)</f>
        <v>0</v>
      </c>
      <c r="Q122" s="211"/>
      <c r="R122" s="212">
        <f>SUM(R123:R133)</f>
        <v>0</v>
      </c>
      <c r="S122" s="211"/>
      <c r="T122" s="213">
        <f>SUM(T123:T133)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122</v>
      </c>
      <c r="AT122" s="215" t="s">
        <v>75</v>
      </c>
      <c r="AU122" s="215" t="s">
        <v>84</v>
      </c>
      <c r="AY122" s="214" t="s">
        <v>123</v>
      </c>
      <c r="BK122" s="216">
        <f>SUM(BK123:BK133)</f>
        <v>0</v>
      </c>
    </row>
    <row r="123" s="2" customFormat="1" ht="24.15" customHeight="1">
      <c r="A123" s="38"/>
      <c r="B123" s="39"/>
      <c r="C123" s="219" t="s">
        <v>84</v>
      </c>
      <c r="D123" s="219" t="s">
        <v>126</v>
      </c>
      <c r="E123" s="220" t="s">
        <v>127</v>
      </c>
      <c r="F123" s="221" t="s">
        <v>128</v>
      </c>
      <c r="G123" s="222" t="s">
        <v>129</v>
      </c>
      <c r="H123" s="223">
        <v>1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41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130</v>
      </c>
      <c r="AT123" s="231" t="s">
        <v>126</v>
      </c>
      <c r="AU123" s="231" t="s">
        <v>86</v>
      </c>
      <c r="AY123" s="17" t="s">
        <v>123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84</v>
      </c>
      <c r="BK123" s="232">
        <f>ROUND(I123*H123,2)</f>
        <v>0</v>
      </c>
      <c r="BL123" s="17" t="s">
        <v>130</v>
      </c>
      <c r="BM123" s="231" t="s">
        <v>131</v>
      </c>
    </row>
    <row r="124" s="2" customFormat="1" ht="24.15" customHeight="1">
      <c r="A124" s="38"/>
      <c r="B124" s="39"/>
      <c r="C124" s="219" t="s">
        <v>86</v>
      </c>
      <c r="D124" s="219" t="s">
        <v>126</v>
      </c>
      <c r="E124" s="220" t="s">
        <v>132</v>
      </c>
      <c r="F124" s="221" t="s">
        <v>133</v>
      </c>
      <c r="G124" s="222" t="s">
        <v>129</v>
      </c>
      <c r="H124" s="223">
        <v>1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41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130</v>
      </c>
      <c r="AT124" s="231" t="s">
        <v>126</v>
      </c>
      <c r="AU124" s="231" t="s">
        <v>86</v>
      </c>
      <c r="AY124" s="17" t="s">
        <v>123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84</v>
      </c>
      <c r="BK124" s="232">
        <f>ROUND(I124*H124,2)</f>
        <v>0</v>
      </c>
      <c r="BL124" s="17" t="s">
        <v>130</v>
      </c>
      <c r="BM124" s="231" t="s">
        <v>134</v>
      </c>
    </row>
    <row r="125" s="2" customFormat="1" ht="14.4" customHeight="1">
      <c r="A125" s="38"/>
      <c r="B125" s="39"/>
      <c r="C125" s="219" t="s">
        <v>135</v>
      </c>
      <c r="D125" s="219" t="s">
        <v>126</v>
      </c>
      <c r="E125" s="220" t="s">
        <v>136</v>
      </c>
      <c r="F125" s="221" t="s">
        <v>137</v>
      </c>
      <c r="G125" s="222" t="s">
        <v>129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41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130</v>
      </c>
      <c r="AT125" s="231" t="s">
        <v>126</v>
      </c>
      <c r="AU125" s="231" t="s">
        <v>86</v>
      </c>
      <c r="AY125" s="17" t="s">
        <v>123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84</v>
      </c>
      <c r="BK125" s="232">
        <f>ROUND(I125*H125,2)</f>
        <v>0</v>
      </c>
      <c r="BL125" s="17" t="s">
        <v>130</v>
      </c>
      <c r="BM125" s="231" t="s">
        <v>138</v>
      </c>
    </row>
    <row r="126" s="2" customFormat="1" ht="14.4" customHeight="1">
      <c r="A126" s="38"/>
      <c r="B126" s="39"/>
      <c r="C126" s="219" t="s">
        <v>122</v>
      </c>
      <c r="D126" s="219" t="s">
        <v>126</v>
      </c>
      <c r="E126" s="220" t="s">
        <v>139</v>
      </c>
      <c r="F126" s="221" t="s">
        <v>140</v>
      </c>
      <c r="G126" s="222" t="s">
        <v>141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41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130</v>
      </c>
      <c r="AT126" s="231" t="s">
        <v>126</v>
      </c>
      <c r="AU126" s="231" t="s">
        <v>86</v>
      </c>
      <c r="AY126" s="17" t="s">
        <v>123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84</v>
      </c>
      <c r="BK126" s="232">
        <f>ROUND(I126*H126,2)</f>
        <v>0</v>
      </c>
      <c r="BL126" s="17" t="s">
        <v>130</v>
      </c>
      <c r="BM126" s="231" t="s">
        <v>142</v>
      </c>
    </row>
    <row r="127" s="2" customFormat="1" ht="14.4" customHeight="1">
      <c r="A127" s="38"/>
      <c r="B127" s="39"/>
      <c r="C127" s="219" t="s">
        <v>143</v>
      </c>
      <c r="D127" s="219" t="s">
        <v>126</v>
      </c>
      <c r="E127" s="220" t="s">
        <v>144</v>
      </c>
      <c r="F127" s="221" t="s">
        <v>145</v>
      </c>
      <c r="G127" s="222" t="s">
        <v>141</v>
      </c>
      <c r="H127" s="223">
        <v>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41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130</v>
      </c>
      <c r="AT127" s="231" t="s">
        <v>126</v>
      </c>
      <c r="AU127" s="231" t="s">
        <v>86</v>
      </c>
      <c r="AY127" s="17" t="s">
        <v>123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84</v>
      </c>
      <c r="BK127" s="232">
        <f>ROUND(I127*H127,2)</f>
        <v>0</v>
      </c>
      <c r="BL127" s="17" t="s">
        <v>130</v>
      </c>
      <c r="BM127" s="231" t="s">
        <v>146</v>
      </c>
    </row>
    <row r="128" s="2" customFormat="1" ht="24.15" customHeight="1">
      <c r="A128" s="38"/>
      <c r="B128" s="39"/>
      <c r="C128" s="219" t="s">
        <v>147</v>
      </c>
      <c r="D128" s="219" t="s">
        <v>126</v>
      </c>
      <c r="E128" s="220" t="s">
        <v>148</v>
      </c>
      <c r="F128" s="221" t="s">
        <v>149</v>
      </c>
      <c r="G128" s="222" t="s">
        <v>129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41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130</v>
      </c>
      <c r="AT128" s="231" t="s">
        <v>126</v>
      </c>
      <c r="AU128" s="231" t="s">
        <v>86</v>
      </c>
      <c r="AY128" s="17" t="s">
        <v>123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84</v>
      </c>
      <c r="BK128" s="232">
        <f>ROUND(I128*H128,2)</f>
        <v>0</v>
      </c>
      <c r="BL128" s="17" t="s">
        <v>130</v>
      </c>
      <c r="BM128" s="231" t="s">
        <v>150</v>
      </c>
    </row>
    <row r="129" s="2" customFormat="1" ht="14.4" customHeight="1">
      <c r="A129" s="38"/>
      <c r="B129" s="39"/>
      <c r="C129" s="219" t="s">
        <v>151</v>
      </c>
      <c r="D129" s="219" t="s">
        <v>126</v>
      </c>
      <c r="E129" s="220" t="s">
        <v>152</v>
      </c>
      <c r="F129" s="221" t="s">
        <v>153</v>
      </c>
      <c r="G129" s="222" t="s">
        <v>141</v>
      </c>
      <c r="H129" s="223">
        <v>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41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130</v>
      </c>
      <c r="AT129" s="231" t="s">
        <v>126</v>
      </c>
      <c r="AU129" s="231" t="s">
        <v>86</v>
      </c>
      <c r="AY129" s="17" t="s">
        <v>123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84</v>
      </c>
      <c r="BK129" s="232">
        <f>ROUND(I129*H129,2)</f>
        <v>0</v>
      </c>
      <c r="BL129" s="17" t="s">
        <v>130</v>
      </c>
      <c r="BM129" s="231" t="s">
        <v>154</v>
      </c>
    </row>
    <row r="130" s="2" customFormat="1" ht="24.15" customHeight="1">
      <c r="A130" s="38"/>
      <c r="B130" s="39"/>
      <c r="C130" s="219" t="s">
        <v>155</v>
      </c>
      <c r="D130" s="219" t="s">
        <v>126</v>
      </c>
      <c r="E130" s="220" t="s">
        <v>156</v>
      </c>
      <c r="F130" s="221" t="s">
        <v>157</v>
      </c>
      <c r="G130" s="222" t="s">
        <v>141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41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130</v>
      </c>
      <c r="AT130" s="231" t="s">
        <v>126</v>
      </c>
      <c r="AU130" s="231" t="s">
        <v>86</v>
      </c>
      <c r="AY130" s="17" t="s">
        <v>123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84</v>
      </c>
      <c r="BK130" s="232">
        <f>ROUND(I130*H130,2)</f>
        <v>0</v>
      </c>
      <c r="BL130" s="17" t="s">
        <v>130</v>
      </c>
      <c r="BM130" s="231" t="s">
        <v>158</v>
      </c>
    </row>
    <row r="131" s="2" customFormat="1" ht="14.4" customHeight="1">
      <c r="A131" s="38"/>
      <c r="B131" s="39"/>
      <c r="C131" s="219" t="s">
        <v>159</v>
      </c>
      <c r="D131" s="219" t="s">
        <v>126</v>
      </c>
      <c r="E131" s="220" t="s">
        <v>160</v>
      </c>
      <c r="F131" s="221" t="s">
        <v>161</v>
      </c>
      <c r="G131" s="222" t="s">
        <v>129</v>
      </c>
      <c r="H131" s="223">
        <v>4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41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130</v>
      </c>
      <c r="AT131" s="231" t="s">
        <v>126</v>
      </c>
      <c r="AU131" s="231" t="s">
        <v>86</v>
      </c>
      <c r="AY131" s="17" t="s">
        <v>123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130</v>
      </c>
      <c r="BM131" s="231" t="s">
        <v>162</v>
      </c>
    </row>
    <row r="132" s="2" customFormat="1" ht="24.15" customHeight="1">
      <c r="A132" s="38"/>
      <c r="B132" s="39"/>
      <c r="C132" s="219" t="s">
        <v>163</v>
      </c>
      <c r="D132" s="219" t="s">
        <v>126</v>
      </c>
      <c r="E132" s="220" t="s">
        <v>164</v>
      </c>
      <c r="F132" s="221" t="s">
        <v>165</v>
      </c>
      <c r="G132" s="222" t="s">
        <v>141</v>
      </c>
      <c r="H132" s="223">
        <v>1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41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130</v>
      </c>
      <c r="AT132" s="231" t="s">
        <v>126</v>
      </c>
      <c r="AU132" s="231" t="s">
        <v>86</v>
      </c>
      <c r="AY132" s="17" t="s">
        <v>123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84</v>
      </c>
      <c r="BK132" s="232">
        <f>ROUND(I132*H132,2)</f>
        <v>0</v>
      </c>
      <c r="BL132" s="17" t="s">
        <v>130</v>
      </c>
      <c r="BM132" s="231" t="s">
        <v>166</v>
      </c>
    </row>
    <row r="133" s="2" customFormat="1" ht="14.4" customHeight="1">
      <c r="A133" s="38"/>
      <c r="B133" s="39"/>
      <c r="C133" s="219" t="s">
        <v>167</v>
      </c>
      <c r="D133" s="219" t="s">
        <v>126</v>
      </c>
      <c r="E133" s="220" t="s">
        <v>168</v>
      </c>
      <c r="F133" s="221" t="s">
        <v>169</v>
      </c>
      <c r="G133" s="222" t="s">
        <v>141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41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130</v>
      </c>
      <c r="AT133" s="231" t="s">
        <v>126</v>
      </c>
      <c r="AU133" s="231" t="s">
        <v>86</v>
      </c>
      <c r="AY133" s="17" t="s">
        <v>123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84</v>
      </c>
      <c r="BK133" s="232">
        <f>ROUND(I133*H133,2)</f>
        <v>0</v>
      </c>
      <c r="BL133" s="17" t="s">
        <v>130</v>
      </c>
      <c r="BM133" s="231" t="s">
        <v>170</v>
      </c>
    </row>
    <row r="134" s="12" customFormat="1" ht="25.92" customHeight="1">
      <c r="A134" s="12"/>
      <c r="B134" s="203"/>
      <c r="C134" s="204"/>
      <c r="D134" s="205" t="s">
        <v>75</v>
      </c>
      <c r="E134" s="206" t="s">
        <v>171</v>
      </c>
      <c r="F134" s="206" t="s">
        <v>172</v>
      </c>
      <c r="G134" s="204"/>
      <c r="H134" s="204"/>
      <c r="I134" s="207"/>
      <c r="J134" s="208">
        <f>BK134</f>
        <v>0</v>
      </c>
      <c r="K134" s="204"/>
      <c r="L134" s="209"/>
      <c r="M134" s="210"/>
      <c r="N134" s="211"/>
      <c r="O134" s="211"/>
      <c r="P134" s="212">
        <f>P135</f>
        <v>0</v>
      </c>
      <c r="Q134" s="211"/>
      <c r="R134" s="212">
        <f>R135</f>
        <v>0</v>
      </c>
      <c r="S134" s="211"/>
      <c r="T134" s="213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143</v>
      </c>
      <c r="AT134" s="215" t="s">
        <v>75</v>
      </c>
      <c r="AU134" s="215" t="s">
        <v>76</v>
      </c>
      <c r="AY134" s="214" t="s">
        <v>123</v>
      </c>
      <c r="BK134" s="216">
        <f>BK135</f>
        <v>0</v>
      </c>
    </row>
    <row r="135" s="12" customFormat="1" ht="22.8" customHeight="1">
      <c r="A135" s="12"/>
      <c r="B135" s="203"/>
      <c r="C135" s="204"/>
      <c r="D135" s="205" t="s">
        <v>75</v>
      </c>
      <c r="E135" s="217" t="s">
        <v>173</v>
      </c>
      <c r="F135" s="217" t="s">
        <v>174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P136</f>
        <v>0</v>
      </c>
      <c r="Q135" s="211"/>
      <c r="R135" s="212">
        <f>R136</f>
        <v>0</v>
      </c>
      <c r="S135" s="211"/>
      <c r="T135" s="213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143</v>
      </c>
      <c r="AT135" s="215" t="s">
        <v>75</v>
      </c>
      <c r="AU135" s="215" t="s">
        <v>84</v>
      </c>
      <c r="AY135" s="214" t="s">
        <v>123</v>
      </c>
      <c r="BK135" s="216">
        <f>BK136</f>
        <v>0</v>
      </c>
    </row>
    <row r="136" s="2" customFormat="1" ht="14.4" customHeight="1">
      <c r="A136" s="38"/>
      <c r="B136" s="39"/>
      <c r="C136" s="219" t="s">
        <v>175</v>
      </c>
      <c r="D136" s="219" t="s">
        <v>126</v>
      </c>
      <c r="E136" s="220" t="s">
        <v>176</v>
      </c>
      <c r="F136" s="221" t="s">
        <v>174</v>
      </c>
      <c r="G136" s="222" t="s">
        <v>141</v>
      </c>
      <c r="H136" s="223">
        <v>1</v>
      </c>
      <c r="I136" s="224"/>
      <c r="J136" s="225">
        <f>ROUND(I136*H136,2)</f>
        <v>0</v>
      </c>
      <c r="K136" s="226"/>
      <c r="L136" s="44"/>
      <c r="M136" s="233" t="s">
        <v>1</v>
      </c>
      <c r="N136" s="234" t="s">
        <v>41</v>
      </c>
      <c r="O136" s="235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177</v>
      </c>
      <c r="AT136" s="231" t="s">
        <v>126</v>
      </c>
      <c r="AU136" s="231" t="s">
        <v>86</v>
      </c>
      <c r="AY136" s="17" t="s">
        <v>123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84</v>
      </c>
      <c r="BK136" s="232">
        <f>ROUND(I136*H136,2)</f>
        <v>0</v>
      </c>
      <c r="BL136" s="17" t="s">
        <v>177</v>
      </c>
      <c r="BM136" s="231" t="s">
        <v>178</v>
      </c>
    </row>
    <row r="137" s="2" customFormat="1" ht="6.96" customHeight="1">
      <c r="A137" s="38"/>
      <c r="B137" s="66"/>
      <c r="C137" s="67"/>
      <c r="D137" s="67"/>
      <c r="E137" s="67"/>
      <c r="F137" s="67"/>
      <c r="G137" s="67"/>
      <c r="H137" s="67"/>
      <c r="I137" s="67"/>
      <c r="J137" s="67"/>
      <c r="K137" s="67"/>
      <c r="L137" s="44"/>
      <c r="M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</sheetData>
  <sheetProtection sheet="1" autoFilter="0" formatColumns="0" formatRows="0" objects="1" scenarios="1" spinCount="100000" saltValue="Evmy7586GIgpb5kLF1B4negYHPVj5Ma0B2tbMxxF5TMntzoJbVqHTix/h6Zwce95zJyz/Yu9nDhrBMLLZxSntA==" hashValue="QfE6PXJPiopvEOzi/K8UqHQhdQ7Go1BOk/3fpiNfr5+XW/A9TxiYqcu0dQNPNi+jELLLujCYLdNc8QGYr95IjA==" algorithmName="SHA-512" password="CC35"/>
  <autoFilter ref="C119:K13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  <c r="AZ2" s="238" t="s">
        <v>179</v>
      </c>
      <c r="BA2" s="238" t="s">
        <v>1</v>
      </c>
      <c r="BB2" s="238" t="s">
        <v>1</v>
      </c>
      <c r="BC2" s="238" t="s">
        <v>180</v>
      </c>
      <c r="BD2" s="238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  <c r="AZ3" s="238" t="s">
        <v>181</v>
      </c>
      <c r="BA3" s="238" t="s">
        <v>1</v>
      </c>
      <c r="BB3" s="238" t="s">
        <v>1</v>
      </c>
      <c r="BC3" s="238" t="s">
        <v>182</v>
      </c>
      <c r="BD3" s="238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  <c r="AZ4" s="238" t="s">
        <v>183</v>
      </c>
      <c r="BA4" s="238" t="s">
        <v>1</v>
      </c>
      <c r="BB4" s="238" t="s">
        <v>1</v>
      </c>
      <c r="BC4" s="238" t="s">
        <v>184</v>
      </c>
      <c r="BD4" s="238" t="s">
        <v>86</v>
      </c>
    </row>
    <row r="5" s="1" customFormat="1" ht="6.96" customHeight="1">
      <c r="B5" s="20"/>
      <c r="L5" s="20"/>
      <c r="AZ5" s="238" t="s">
        <v>185</v>
      </c>
      <c r="BA5" s="238" t="s">
        <v>1</v>
      </c>
      <c r="BB5" s="238" t="s">
        <v>1</v>
      </c>
      <c r="BC5" s="238" t="s">
        <v>186</v>
      </c>
      <c r="BD5" s="238" t="s">
        <v>86</v>
      </c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Autobusová zastávka na Trnci_PDPS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187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3. 6. 2021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ROUND((SUM(BE127:BE305)),  2)</f>
        <v>0</v>
      </c>
      <c r="G33" s="38"/>
      <c r="H33" s="38"/>
      <c r="I33" s="155">
        <v>0.20999999999999999</v>
      </c>
      <c r="J33" s="154">
        <f>ROUND(((SUM(BE127:BE305))*I33),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ROUND((SUM(BF127:BF305)),  2)</f>
        <v>0</v>
      </c>
      <c r="G34" s="38"/>
      <c r="H34" s="38"/>
      <c r="I34" s="155">
        <v>0.14999999999999999</v>
      </c>
      <c r="J34" s="154">
        <f>ROUND(((SUM(BF127:BF305))*I34),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ROUND((SUM(BG127:BG305)),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ROUND((SUM(BH127:BH305)),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ROUND((SUM(BI127:BI305)),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Autobusová zastávka na Trnci_PDPS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102 - Chodník jih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Trnec</v>
      </c>
      <c r="G89" s="40"/>
      <c r="H89" s="40"/>
      <c r="I89" s="32" t="s">
        <v>22</v>
      </c>
      <c r="J89" s="79" t="str">
        <f>IF(J12="","",J12)</f>
        <v>3. 6. 2021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Tišnov</v>
      </c>
      <c r="G91" s="40"/>
      <c r="H91" s="40"/>
      <c r="I91" s="32" t="s">
        <v>30</v>
      </c>
      <c r="J91" s="36" t="str">
        <f>E21</f>
        <v>Ing. Adolf Jebavý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Nela Kolková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188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189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190</v>
      </c>
      <c r="E99" s="188"/>
      <c r="F99" s="188"/>
      <c r="G99" s="188"/>
      <c r="H99" s="188"/>
      <c r="I99" s="188"/>
      <c r="J99" s="189">
        <f>J170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5"/>
      <c r="C100" s="186"/>
      <c r="D100" s="187" t="s">
        <v>191</v>
      </c>
      <c r="E100" s="188"/>
      <c r="F100" s="188"/>
      <c r="G100" s="188"/>
      <c r="H100" s="188"/>
      <c r="I100" s="188"/>
      <c r="J100" s="189">
        <f>J171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192</v>
      </c>
      <c r="E101" s="188"/>
      <c r="F101" s="188"/>
      <c r="G101" s="188"/>
      <c r="H101" s="188"/>
      <c r="I101" s="188"/>
      <c r="J101" s="189">
        <f>J188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193</v>
      </c>
      <c r="E102" s="188"/>
      <c r="F102" s="188"/>
      <c r="G102" s="188"/>
      <c r="H102" s="188"/>
      <c r="I102" s="188"/>
      <c r="J102" s="189">
        <f>J195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194</v>
      </c>
      <c r="E103" s="188"/>
      <c r="F103" s="188"/>
      <c r="G103" s="188"/>
      <c r="H103" s="188"/>
      <c r="I103" s="188"/>
      <c r="J103" s="189">
        <f>J224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195</v>
      </c>
      <c r="E104" s="188"/>
      <c r="F104" s="188"/>
      <c r="G104" s="188"/>
      <c r="H104" s="188"/>
      <c r="I104" s="188"/>
      <c r="J104" s="189">
        <f>J270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196</v>
      </c>
      <c r="E105" s="188"/>
      <c r="F105" s="188"/>
      <c r="G105" s="188"/>
      <c r="H105" s="188"/>
      <c r="I105" s="188"/>
      <c r="J105" s="189">
        <f>J299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197</v>
      </c>
      <c r="E106" s="182"/>
      <c r="F106" s="182"/>
      <c r="G106" s="182"/>
      <c r="H106" s="182"/>
      <c r="I106" s="182"/>
      <c r="J106" s="183">
        <f>J301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198</v>
      </c>
      <c r="E107" s="188"/>
      <c r="F107" s="188"/>
      <c r="G107" s="188"/>
      <c r="H107" s="188"/>
      <c r="I107" s="188"/>
      <c r="J107" s="189">
        <f>J302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108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74" t="str">
        <f>E7</f>
        <v>Autobusová zastávka na Trnci_PDPS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97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SO 102 - Chodník jih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Trnec</v>
      </c>
      <c r="G121" s="40"/>
      <c r="H121" s="40"/>
      <c r="I121" s="32" t="s">
        <v>22</v>
      </c>
      <c r="J121" s="79" t="str">
        <f>IF(J12="","",J12)</f>
        <v>3. 6. 2021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>Město Tišnov</v>
      </c>
      <c r="G123" s="40"/>
      <c r="H123" s="40"/>
      <c r="I123" s="32" t="s">
        <v>30</v>
      </c>
      <c r="J123" s="36" t="str">
        <f>E21</f>
        <v>Ing. Adolf Jebavý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IF(E18="","",E18)</f>
        <v>Vyplň údaj</v>
      </c>
      <c r="G124" s="40"/>
      <c r="H124" s="40"/>
      <c r="I124" s="32" t="s">
        <v>33</v>
      </c>
      <c r="J124" s="36" t="str">
        <f>E24</f>
        <v>Nela Kolková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109</v>
      </c>
      <c r="D126" s="194" t="s">
        <v>61</v>
      </c>
      <c r="E126" s="194" t="s">
        <v>57</v>
      </c>
      <c r="F126" s="194" t="s">
        <v>58</v>
      </c>
      <c r="G126" s="194" t="s">
        <v>110</v>
      </c>
      <c r="H126" s="194" t="s">
        <v>111</v>
      </c>
      <c r="I126" s="194" t="s">
        <v>112</v>
      </c>
      <c r="J126" s="195" t="s">
        <v>101</v>
      </c>
      <c r="K126" s="196" t="s">
        <v>113</v>
      </c>
      <c r="L126" s="197"/>
      <c r="M126" s="100" t="s">
        <v>1</v>
      </c>
      <c r="N126" s="101" t="s">
        <v>40</v>
      </c>
      <c r="O126" s="101" t="s">
        <v>114</v>
      </c>
      <c r="P126" s="101" t="s">
        <v>115</v>
      </c>
      <c r="Q126" s="101" t="s">
        <v>116</v>
      </c>
      <c r="R126" s="101" t="s">
        <v>117</v>
      </c>
      <c r="S126" s="101" t="s">
        <v>118</v>
      </c>
      <c r="T126" s="102" t="s">
        <v>119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120</v>
      </c>
      <c r="D127" s="40"/>
      <c r="E127" s="40"/>
      <c r="F127" s="40"/>
      <c r="G127" s="40"/>
      <c r="H127" s="40"/>
      <c r="I127" s="40"/>
      <c r="J127" s="198">
        <f>BK127</f>
        <v>0</v>
      </c>
      <c r="K127" s="40"/>
      <c r="L127" s="44"/>
      <c r="M127" s="103"/>
      <c r="N127" s="199"/>
      <c r="O127" s="104"/>
      <c r="P127" s="200">
        <f>P128+P301</f>
        <v>0</v>
      </c>
      <c r="Q127" s="104"/>
      <c r="R127" s="200">
        <f>R128+R301</f>
        <v>171.89569080000001</v>
      </c>
      <c r="S127" s="104"/>
      <c r="T127" s="201">
        <f>T128+T301</f>
        <v>65.046940000000006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75</v>
      </c>
      <c r="AU127" s="17" t="s">
        <v>103</v>
      </c>
      <c r="BK127" s="202">
        <f>BK128+BK301</f>
        <v>0</v>
      </c>
    </row>
    <row r="128" s="12" customFormat="1" ht="25.92" customHeight="1">
      <c r="A128" s="12"/>
      <c r="B128" s="203"/>
      <c r="C128" s="204"/>
      <c r="D128" s="205" t="s">
        <v>75</v>
      </c>
      <c r="E128" s="206" t="s">
        <v>199</v>
      </c>
      <c r="F128" s="206" t="s">
        <v>200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P129+P170+P188+P195+P224+P270+P299</f>
        <v>0</v>
      </c>
      <c r="Q128" s="211"/>
      <c r="R128" s="212">
        <f>R129+R170+R188+R195+R224+R270+R299</f>
        <v>171.72937680000001</v>
      </c>
      <c r="S128" s="211"/>
      <c r="T128" s="213">
        <f>T129+T170+T188+T195+T224+T270+T299</f>
        <v>65.046940000000006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84</v>
      </c>
      <c r="AT128" s="215" t="s">
        <v>75</v>
      </c>
      <c r="AU128" s="215" t="s">
        <v>76</v>
      </c>
      <c r="AY128" s="214" t="s">
        <v>123</v>
      </c>
      <c r="BK128" s="216">
        <f>BK129+BK170+BK188+BK195+BK224+BK270+BK299</f>
        <v>0</v>
      </c>
    </row>
    <row r="129" s="12" customFormat="1" ht="22.8" customHeight="1">
      <c r="A129" s="12"/>
      <c r="B129" s="203"/>
      <c r="C129" s="204"/>
      <c r="D129" s="205" t="s">
        <v>75</v>
      </c>
      <c r="E129" s="217" t="s">
        <v>84</v>
      </c>
      <c r="F129" s="217" t="s">
        <v>201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SUM(P130:P169)</f>
        <v>0</v>
      </c>
      <c r="Q129" s="211"/>
      <c r="R129" s="212">
        <f>SUM(R130:R169)</f>
        <v>0.0011310000000000001</v>
      </c>
      <c r="S129" s="211"/>
      <c r="T129" s="213">
        <f>SUM(T130:T169)</f>
        <v>57.412500000000001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84</v>
      </c>
      <c r="AT129" s="215" t="s">
        <v>75</v>
      </c>
      <c r="AU129" s="215" t="s">
        <v>84</v>
      </c>
      <c r="AY129" s="214" t="s">
        <v>123</v>
      </c>
      <c r="BK129" s="216">
        <f>SUM(BK130:BK169)</f>
        <v>0</v>
      </c>
    </row>
    <row r="130" s="2" customFormat="1" ht="24.15" customHeight="1">
      <c r="A130" s="38"/>
      <c r="B130" s="39"/>
      <c r="C130" s="219" t="s">
        <v>84</v>
      </c>
      <c r="D130" s="219" t="s">
        <v>126</v>
      </c>
      <c r="E130" s="220" t="s">
        <v>202</v>
      </c>
      <c r="F130" s="221" t="s">
        <v>203</v>
      </c>
      <c r="G130" s="222" t="s">
        <v>204</v>
      </c>
      <c r="H130" s="223">
        <v>10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41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122</v>
      </c>
      <c r="AT130" s="231" t="s">
        <v>126</v>
      </c>
      <c r="AU130" s="231" t="s">
        <v>86</v>
      </c>
      <c r="AY130" s="17" t="s">
        <v>123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84</v>
      </c>
      <c r="BK130" s="232">
        <f>ROUND(I130*H130,2)</f>
        <v>0</v>
      </c>
      <c r="BL130" s="17" t="s">
        <v>122</v>
      </c>
      <c r="BM130" s="231" t="s">
        <v>205</v>
      </c>
    </row>
    <row r="131" s="2" customFormat="1" ht="24.15" customHeight="1">
      <c r="A131" s="38"/>
      <c r="B131" s="39"/>
      <c r="C131" s="219" t="s">
        <v>86</v>
      </c>
      <c r="D131" s="219" t="s">
        <v>126</v>
      </c>
      <c r="E131" s="220" t="s">
        <v>206</v>
      </c>
      <c r="F131" s="221" t="s">
        <v>207</v>
      </c>
      <c r="G131" s="222" t="s">
        <v>204</v>
      </c>
      <c r="H131" s="223">
        <v>19.100000000000001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41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0.26000000000000001</v>
      </c>
      <c r="T131" s="230">
        <f>S131*H131</f>
        <v>4.9660000000000002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122</v>
      </c>
      <c r="AT131" s="231" t="s">
        <v>126</v>
      </c>
      <c r="AU131" s="231" t="s">
        <v>86</v>
      </c>
      <c r="AY131" s="17" t="s">
        <v>123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122</v>
      </c>
      <c r="BM131" s="231" t="s">
        <v>208</v>
      </c>
    </row>
    <row r="132" s="13" customFormat="1">
      <c r="A132" s="13"/>
      <c r="B132" s="239"/>
      <c r="C132" s="240"/>
      <c r="D132" s="241" t="s">
        <v>209</v>
      </c>
      <c r="E132" s="242" t="s">
        <v>1</v>
      </c>
      <c r="F132" s="243" t="s">
        <v>210</v>
      </c>
      <c r="G132" s="240"/>
      <c r="H132" s="244">
        <v>19.100000000000001</v>
      </c>
      <c r="I132" s="245"/>
      <c r="J132" s="240"/>
      <c r="K132" s="240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209</v>
      </c>
      <c r="AU132" s="250" t="s">
        <v>86</v>
      </c>
      <c r="AV132" s="13" t="s">
        <v>86</v>
      </c>
      <c r="AW132" s="13" t="s">
        <v>32</v>
      </c>
      <c r="AX132" s="13" t="s">
        <v>84</v>
      </c>
      <c r="AY132" s="250" t="s">
        <v>123</v>
      </c>
    </row>
    <row r="133" s="2" customFormat="1" ht="24.15" customHeight="1">
      <c r="A133" s="38"/>
      <c r="B133" s="39"/>
      <c r="C133" s="219" t="s">
        <v>135</v>
      </c>
      <c r="D133" s="219" t="s">
        <v>126</v>
      </c>
      <c r="E133" s="220" t="s">
        <v>211</v>
      </c>
      <c r="F133" s="221" t="s">
        <v>212</v>
      </c>
      <c r="G133" s="222" t="s">
        <v>204</v>
      </c>
      <c r="H133" s="223">
        <v>38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41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0.29499999999999998</v>
      </c>
      <c r="T133" s="230">
        <f>S133*H133</f>
        <v>11.209999999999999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122</v>
      </c>
      <c r="AT133" s="231" t="s">
        <v>126</v>
      </c>
      <c r="AU133" s="231" t="s">
        <v>86</v>
      </c>
      <c r="AY133" s="17" t="s">
        <v>123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84</v>
      </c>
      <c r="BK133" s="232">
        <f>ROUND(I133*H133,2)</f>
        <v>0</v>
      </c>
      <c r="BL133" s="17" t="s">
        <v>122</v>
      </c>
      <c r="BM133" s="231" t="s">
        <v>213</v>
      </c>
    </row>
    <row r="134" s="13" customFormat="1">
      <c r="A134" s="13"/>
      <c r="B134" s="239"/>
      <c r="C134" s="240"/>
      <c r="D134" s="241" t="s">
        <v>209</v>
      </c>
      <c r="E134" s="242" t="s">
        <v>1</v>
      </c>
      <c r="F134" s="243" t="s">
        <v>214</v>
      </c>
      <c r="G134" s="240"/>
      <c r="H134" s="244">
        <v>38</v>
      </c>
      <c r="I134" s="245"/>
      <c r="J134" s="240"/>
      <c r="K134" s="240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209</v>
      </c>
      <c r="AU134" s="250" t="s">
        <v>86</v>
      </c>
      <c r="AV134" s="13" t="s">
        <v>86</v>
      </c>
      <c r="AW134" s="13" t="s">
        <v>32</v>
      </c>
      <c r="AX134" s="13" t="s">
        <v>84</v>
      </c>
      <c r="AY134" s="250" t="s">
        <v>123</v>
      </c>
    </row>
    <row r="135" s="2" customFormat="1" ht="24.15" customHeight="1">
      <c r="A135" s="38"/>
      <c r="B135" s="39"/>
      <c r="C135" s="219" t="s">
        <v>122</v>
      </c>
      <c r="D135" s="219" t="s">
        <v>126</v>
      </c>
      <c r="E135" s="220" t="s">
        <v>215</v>
      </c>
      <c r="F135" s="221" t="s">
        <v>216</v>
      </c>
      <c r="G135" s="222" t="s">
        <v>204</v>
      </c>
      <c r="H135" s="223">
        <v>48.600000000000001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41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0.28999999999999998</v>
      </c>
      <c r="T135" s="230">
        <f>S135*H135</f>
        <v>14.093999999999999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122</v>
      </c>
      <c r="AT135" s="231" t="s">
        <v>126</v>
      </c>
      <c r="AU135" s="231" t="s">
        <v>86</v>
      </c>
      <c r="AY135" s="17" t="s">
        <v>123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84</v>
      </c>
      <c r="BK135" s="232">
        <f>ROUND(I135*H135,2)</f>
        <v>0</v>
      </c>
      <c r="BL135" s="17" t="s">
        <v>122</v>
      </c>
      <c r="BM135" s="231" t="s">
        <v>217</v>
      </c>
    </row>
    <row r="136" s="2" customFormat="1" ht="24.15" customHeight="1">
      <c r="A136" s="38"/>
      <c r="B136" s="39"/>
      <c r="C136" s="219" t="s">
        <v>143</v>
      </c>
      <c r="D136" s="219" t="s">
        <v>126</v>
      </c>
      <c r="E136" s="220" t="s">
        <v>218</v>
      </c>
      <c r="F136" s="221" t="s">
        <v>219</v>
      </c>
      <c r="G136" s="222" t="s">
        <v>204</v>
      </c>
      <c r="H136" s="223">
        <v>14.4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41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0.625</v>
      </c>
      <c r="T136" s="230">
        <f>S136*H136</f>
        <v>9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122</v>
      </c>
      <c r="AT136" s="231" t="s">
        <v>126</v>
      </c>
      <c r="AU136" s="231" t="s">
        <v>86</v>
      </c>
      <c r="AY136" s="17" t="s">
        <v>123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84</v>
      </c>
      <c r="BK136" s="232">
        <f>ROUND(I136*H136,2)</f>
        <v>0</v>
      </c>
      <c r="BL136" s="17" t="s">
        <v>122</v>
      </c>
      <c r="BM136" s="231" t="s">
        <v>220</v>
      </c>
    </row>
    <row r="137" s="13" customFormat="1">
      <c r="A137" s="13"/>
      <c r="B137" s="239"/>
      <c r="C137" s="240"/>
      <c r="D137" s="241" t="s">
        <v>209</v>
      </c>
      <c r="E137" s="242" t="s">
        <v>1</v>
      </c>
      <c r="F137" s="243" t="s">
        <v>221</v>
      </c>
      <c r="G137" s="240"/>
      <c r="H137" s="244">
        <v>14.4</v>
      </c>
      <c r="I137" s="245"/>
      <c r="J137" s="240"/>
      <c r="K137" s="240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209</v>
      </c>
      <c r="AU137" s="250" t="s">
        <v>86</v>
      </c>
      <c r="AV137" s="13" t="s">
        <v>86</v>
      </c>
      <c r="AW137" s="13" t="s">
        <v>32</v>
      </c>
      <c r="AX137" s="13" t="s">
        <v>84</v>
      </c>
      <c r="AY137" s="250" t="s">
        <v>123</v>
      </c>
    </row>
    <row r="138" s="2" customFormat="1" ht="14.4" customHeight="1">
      <c r="A138" s="38"/>
      <c r="B138" s="39"/>
      <c r="C138" s="219" t="s">
        <v>147</v>
      </c>
      <c r="D138" s="219" t="s">
        <v>126</v>
      </c>
      <c r="E138" s="220" t="s">
        <v>222</v>
      </c>
      <c r="F138" s="221" t="s">
        <v>223</v>
      </c>
      <c r="G138" s="222" t="s">
        <v>224</v>
      </c>
      <c r="H138" s="223">
        <v>88.5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41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0.20499999999999999</v>
      </c>
      <c r="T138" s="230">
        <f>S138*H138</f>
        <v>18.142499999999998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122</v>
      </c>
      <c r="AT138" s="231" t="s">
        <v>126</v>
      </c>
      <c r="AU138" s="231" t="s">
        <v>86</v>
      </c>
      <c r="AY138" s="17" t="s">
        <v>123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84</v>
      </c>
      <c r="BK138" s="232">
        <f>ROUND(I138*H138,2)</f>
        <v>0</v>
      </c>
      <c r="BL138" s="17" t="s">
        <v>122</v>
      </c>
      <c r="BM138" s="231" t="s">
        <v>225</v>
      </c>
    </row>
    <row r="139" s="13" customFormat="1">
      <c r="A139" s="13"/>
      <c r="B139" s="239"/>
      <c r="C139" s="240"/>
      <c r="D139" s="241" t="s">
        <v>209</v>
      </c>
      <c r="E139" s="242" t="s">
        <v>1</v>
      </c>
      <c r="F139" s="243" t="s">
        <v>226</v>
      </c>
      <c r="G139" s="240"/>
      <c r="H139" s="244">
        <v>27.5</v>
      </c>
      <c r="I139" s="245"/>
      <c r="J139" s="240"/>
      <c r="K139" s="240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209</v>
      </c>
      <c r="AU139" s="250" t="s">
        <v>86</v>
      </c>
      <c r="AV139" s="13" t="s">
        <v>86</v>
      </c>
      <c r="AW139" s="13" t="s">
        <v>32</v>
      </c>
      <c r="AX139" s="13" t="s">
        <v>76</v>
      </c>
      <c r="AY139" s="250" t="s">
        <v>123</v>
      </c>
    </row>
    <row r="140" s="13" customFormat="1">
      <c r="A140" s="13"/>
      <c r="B140" s="239"/>
      <c r="C140" s="240"/>
      <c r="D140" s="241" t="s">
        <v>209</v>
      </c>
      <c r="E140" s="242" t="s">
        <v>1</v>
      </c>
      <c r="F140" s="243" t="s">
        <v>227</v>
      </c>
      <c r="G140" s="240"/>
      <c r="H140" s="244">
        <v>61</v>
      </c>
      <c r="I140" s="245"/>
      <c r="J140" s="240"/>
      <c r="K140" s="240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209</v>
      </c>
      <c r="AU140" s="250" t="s">
        <v>86</v>
      </c>
      <c r="AV140" s="13" t="s">
        <v>86</v>
      </c>
      <c r="AW140" s="13" t="s">
        <v>32</v>
      </c>
      <c r="AX140" s="13" t="s">
        <v>76</v>
      </c>
      <c r="AY140" s="250" t="s">
        <v>123</v>
      </c>
    </row>
    <row r="141" s="14" customFormat="1">
      <c r="A141" s="14"/>
      <c r="B141" s="251"/>
      <c r="C141" s="252"/>
      <c r="D141" s="241" t="s">
        <v>209</v>
      </c>
      <c r="E141" s="253" t="s">
        <v>1</v>
      </c>
      <c r="F141" s="254" t="s">
        <v>228</v>
      </c>
      <c r="G141" s="252"/>
      <c r="H141" s="255">
        <v>88.5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209</v>
      </c>
      <c r="AU141" s="261" t="s">
        <v>86</v>
      </c>
      <c r="AV141" s="14" t="s">
        <v>122</v>
      </c>
      <c r="AW141" s="14" t="s">
        <v>32</v>
      </c>
      <c r="AX141" s="14" t="s">
        <v>84</v>
      </c>
      <c r="AY141" s="261" t="s">
        <v>123</v>
      </c>
    </row>
    <row r="142" s="2" customFormat="1" ht="24.15" customHeight="1">
      <c r="A142" s="38"/>
      <c r="B142" s="39"/>
      <c r="C142" s="219" t="s">
        <v>151</v>
      </c>
      <c r="D142" s="219" t="s">
        <v>126</v>
      </c>
      <c r="E142" s="220" t="s">
        <v>229</v>
      </c>
      <c r="F142" s="221" t="s">
        <v>230</v>
      </c>
      <c r="G142" s="222" t="s">
        <v>231</v>
      </c>
      <c r="H142" s="223">
        <v>42.899999999999999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41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122</v>
      </c>
      <c r="AT142" s="231" t="s">
        <v>126</v>
      </c>
      <c r="AU142" s="231" t="s">
        <v>86</v>
      </c>
      <c r="AY142" s="17" t="s">
        <v>123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84</v>
      </c>
      <c r="BK142" s="232">
        <f>ROUND(I142*H142,2)</f>
        <v>0</v>
      </c>
      <c r="BL142" s="17" t="s">
        <v>122</v>
      </c>
      <c r="BM142" s="231" t="s">
        <v>232</v>
      </c>
    </row>
    <row r="143" s="13" customFormat="1">
      <c r="A143" s="13"/>
      <c r="B143" s="239"/>
      <c r="C143" s="240"/>
      <c r="D143" s="241" t="s">
        <v>209</v>
      </c>
      <c r="E143" s="242" t="s">
        <v>1</v>
      </c>
      <c r="F143" s="243" t="s">
        <v>233</v>
      </c>
      <c r="G143" s="240"/>
      <c r="H143" s="244">
        <v>42.899999999999999</v>
      </c>
      <c r="I143" s="245"/>
      <c r="J143" s="240"/>
      <c r="K143" s="240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209</v>
      </c>
      <c r="AU143" s="250" t="s">
        <v>86</v>
      </c>
      <c r="AV143" s="13" t="s">
        <v>86</v>
      </c>
      <c r="AW143" s="13" t="s">
        <v>32</v>
      </c>
      <c r="AX143" s="13" t="s">
        <v>84</v>
      </c>
      <c r="AY143" s="250" t="s">
        <v>123</v>
      </c>
    </row>
    <row r="144" s="2" customFormat="1" ht="24.15" customHeight="1">
      <c r="A144" s="38"/>
      <c r="B144" s="39"/>
      <c r="C144" s="219" t="s">
        <v>155</v>
      </c>
      <c r="D144" s="219" t="s">
        <v>126</v>
      </c>
      <c r="E144" s="220" t="s">
        <v>234</v>
      </c>
      <c r="F144" s="221" t="s">
        <v>235</v>
      </c>
      <c r="G144" s="222" t="s">
        <v>231</v>
      </c>
      <c r="H144" s="223">
        <v>100.476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41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122</v>
      </c>
      <c r="AT144" s="231" t="s">
        <v>126</v>
      </c>
      <c r="AU144" s="231" t="s">
        <v>86</v>
      </c>
      <c r="AY144" s="17" t="s">
        <v>123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84</v>
      </c>
      <c r="BK144" s="232">
        <f>ROUND(I144*H144,2)</f>
        <v>0</v>
      </c>
      <c r="BL144" s="17" t="s">
        <v>122</v>
      </c>
      <c r="BM144" s="231" t="s">
        <v>236</v>
      </c>
    </row>
    <row r="145" s="13" customFormat="1">
      <c r="A145" s="13"/>
      <c r="B145" s="239"/>
      <c r="C145" s="240"/>
      <c r="D145" s="241" t="s">
        <v>209</v>
      </c>
      <c r="E145" s="242" t="s">
        <v>181</v>
      </c>
      <c r="F145" s="243" t="s">
        <v>237</v>
      </c>
      <c r="G145" s="240"/>
      <c r="H145" s="244">
        <v>167.69999999999999</v>
      </c>
      <c r="I145" s="245"/>
      <c r="J145" s="240"/>
      <c r="K145" s="240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209</v>
      </c>
      <c r="AU145" s="250" t="s">
        <v>86</v>
      </c>
      <c r="AV145" s="13" t="s">
        <v>86</v>
      </c>
      <c r="AW145" s="13" t="s">
        <v>32</v>
      </c>
      <c r="AX145" s="13" t="s">
        <v>76</v>
      </c>
      <c r="AY145" s="250" t="s">
        <v>123</v>
      </c>
    </row>
    <row r="146" s="15" customFormat="1">
      <c r="A146" s="15"/>
      <c r="B146" s="262"/>
      <c r="C146" s="263"/>
      <c r="D146" s="241" t="s">
        <v>209</v>
      </c>
      <c r="E146" s="264" t="s">
        <v>1</v>
      </c>
      <c r="F146" s="265" t="s">
        <v>238</v>
      </c>
      <c r="G146" s="263"/>
      <c r="H146" s="266">
        <v>167.69999999999999</v>
      </c>
      <c r="I146" s="267"/>
      <c r="J146" s="263"/>
      <c r="K146" s="263"/>
      <c r="L146" s="268"/>
      <c r="M146" s="269"/>
      <c r="N146" s="270"/>
      <c r="O146" s="270"/>
      <c r="P146" s="270"/>
      <c r="Q146" s="270"/>
      <c r="R146" s="270"/>
      <c r="S146" s="270"/>
      <c r="T146" s="271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2" t="s">
        <v>209</v>
      </c>
      <c r="AU146" s="272" t="s">
        <v>86</v>
      </c>
      <c r="AV146" s="15" t="s">
        <v>135</v>
      </c>
      <c r="AW146" s="15" t="s">
        <v>32</v>
      </c>
      <c r="AX146" s="15" t="s">
        <v>76</v>
      </c>
      <c r="AY146" s="272" t="s">
        <v>123</v>
      </c>
    </row>
    <row r="147" s="13" customFormat="1">
      <c r="A147" s="13"/>
      <c r="B147" s="239"/>
      <c r="C147" s="240"/>
      <c r="D147" s="241" t="s">
        <v>209</v>
      </c>
      <c r="E147" s="242" t="s">
        <v>1</v>
      </c>
      <c r="F147" s="243" t="s">
        <v>239</v>
      </c>
      <c r="G147" s="240"/>
      <c r="H147" s="244">
        <v>83.849999999999994</v>
      </c>
      <c r="I147" s="245"/>
      <c r="J147" s="240"/>
      <c r="K147" s="240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209</v>
      </c>
      <c r="AU147" s="250" t="s">
        <v>86</v>
      </c>
      <c r="AV147" s="13" t="s">
        <v>86</v>
      </c>
      <c r="AW147" s="13" t="s">
        <v>32</v>
      </c>
      <c r="AX147" s="13" t="s">
        <v>76</v>
      </c>
      <c r="AY147" s="250" t="s">
        <v>123</v>
      </c>
    </row>
    <row r="148" s="13" customFormat="1">
      <c r="A148" s="13"/>
      <c r="B148" s="239"/>
      <c r="C148" s="240"/>
      <c r="D148" s="241" t="s">
        <v>209</v>
      </c>
      <c r="E148" s="242" t="s">
        <v>179</v>
      </c>
      <c r="F148" s="243" t="s">
        <v>240</v>
      </c>
      <c r="G148" s="240"/>
      <c r="H148" s="244">
        <v>16.626000000000001</v>
      </c>
      <c r="I148" s="245"/>
      <c r="J148" s="240"/>
      <c r="K148" s="240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209</v>
      </c>
      <c r="AU148" s="250" t="s">
        <v>86</v>
      </c>
      <c r="AV148" s="13" t="s">
        <v>86</v>
      </c>
      <c r="AW148" s="13" t="s">
        <v>32</v>
      </c>
      <c r="AX148" s="13" t="s">
        <v>76</v>
      </c>
      <c r="AY148" s="250" t="s">
        <v>123</v>
      </c>
    </row>
    <row r="149" s="15" customFormat="1">
      <c r="A149" s="15"/>
      <c r="B149" s="262"/>
      <c r="C149" s="263"/>
      <c r="D149" s="241" t="s">
        <v>209</v>
      </c>
      <c r="E149" s="264" t="s">
        <v>1</v>
      </c>
      <c r="F149" s="265" t="s">
        <v>238</v>
      </c>
      <c r="G149" s="263"/>
      <c r="H149" s="266">
        <v>100.476</v>
      </c>
      <c r="I149" s="267"/>
      <c r="J149" s="263"/>
      <c r="K149" s="263"/>
      <c r="L149" s="268"/>
      <c r="M149" s="269"/>
      <c r="N149" s="270"/>
      <c r="O149" s="270"/>
      <c r="P149" s="270"/>
      <c r="Q149" s="270"/>
      <c r="R149" s="270"/>
      <c r="S149" s="270"/>
      <c r="T149" s="271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2" t="s">
        <v>209</v>
      </c>
      <c r="AU149" s="272" t="s">
        <v>86</v>
      </c>
      <c r="AV149" s="15" t="s">
        <v>135</v>
      </c>
      <c r="AW149" s="15" t="s">
        <v>32</v>
      </c>
      <c r="AX149" s="15" t="s">
        <v>84</v>
      </c>
      <c r="AY149" s="272" t="s">
        <v>123</v>
      </c>
    </row>
    <row r="150" s="2" customFormat="1" ht="24.15" customHeight="1">
      <c r="A150" s="38"/>
      <c r="B150" s="39"/>
      <c r="C150" s="219" t="s">
        <v>159</v>
      </c>
      <c r="D150" s="219" t="s">
        <v>126</v>
      </c>
      <c r="E150" s="220" t="s">
        <v>241</v>
      </c>
      <c r="F150" s="221" t="s">
        <v>242</v>
      </c>
      <c r="G150" s="222" t="s">
        <v>231</v>
      </c>
      <c r="H150" s="223">
        <v>83.849999999999994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41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122</v>
      </c>
      <c r="AT150" s="231" t="s">
        <v>126</v>
      </c>
      <c r="AU150" s="231" t="s">
        <v>86</v>
      </c>
      <c r="AY150" s="17" t="s">
        <v>123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84</v>
      </c>
      <c r="BK150" s="232">
        <f>ROUND(I150*H150,2)</f>
        <v>0</v>
      </c>
      <c r="BL150" s="17" t="s">
        <v>122</v>
      </c>
      <c r="BM150" s="231" t="s">
        <v>243</v>
      </c>
    </row>
    <row r="151" s="13" customFormat="1">
      <c r="A151" s="13"/>
      <c r="B151" s="239"/>
      <c r="C151" s="240"/>
      <c r="D151" s="241" t="s">
        <v>209</v>
      </c>
      <c r="E151" s="242" t="s">
        <v>1</v>
      </c>
      <c r="F151" s="243" t="s">
        <v>239</v>
      </c>
      <c r="G151" s="240"/>
      <c r="H151" s="244">
        <v>83.849999999999994</v>
      </c>
      <c r="I151" s="245"/>
      <c r="J151" s="240"/>
      <c r="K151" s="240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209</v>
      </c>
      <c r="AU151" s="250" t="s">
        <v>86</v>
      </c>
      <c r="AV151" s="13" t="s">
        <v>86</v>
      </c>
      <c r="AW151" s="13" t="s">
        <v>32</v>
      </c>
      <c r="AX151" s="13" t="s">
        <v>84</v>
      </c>
      <c r="AY151" s="250" t="s">
        <v>123</v>
      </c>
    </row>
    <row r="152" s="2" customFormat="1" ht="24.15" customHeight="1">
      <c r="A152" s="38"/>
      <c r="B152" s="39"/>
      <c r="C152" s="219" t="s">
        <v>163</v>
      </c>
      <c r="D152" s="219" t="s">
        <v>126</v>
      </c>
      <c r="E152" s="220" t="s">
        <v>244</v>
      </c>
      <c r="F152" s="221" t="s">
        <v>245</v>
      </c>
      <c r="G152" s="222" t="s">
        <v>231</v>
      </c>
      <c r="H152" s="223">
        <v>88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41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122</v>
      </c>
      <c r="AT152" s="231" t="s">
        <v>126</v>
      </c>
      <c r="AU152" s="231" t="s">
        <v>86</v>
      </c>
      <c r="AY152" s="17" t="s">
        <v>123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84</v>
      </c>
      <c r="BK152" s="232">
        <f>ROUND(I152*H152,2)</f>
        <v>0</v>
      </c>
      <c r="BL152" s="17" t="s">
        <v>122</v>
      </c>
      <c r="BM152" s="231" t="s">
        <v>246</v>
      </c>
    </row>
    <row r="153" s="13" customFormat="1">
      <c r="A153" s="13"/>
      <c r="B153" s="239"/>
      <c r="C153" s="240"/>
      <c r="D153" s="241" t="s">
        <v>209</v>
      </c>
      <c r="E153" s="242" t="s">
        <v>1</v>
      </c>
      <c r="F153" s="243" t="s">
        <v>247</v>
      </c>
      <c r="G153" s="240"/>
      <c r="H153" s="244">
        <v>50</v>
      </c>
      <c r="I153" s="245"/>
      <c r="J153" s="240"/>
      <c r="K153" s="240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209</v>
      </c>
      <c r="AU153" s="250" t="s">
        <v>86</v>
      </c>
      <c r="AV153" s="13" t="s">
        <v>86</v>
      </c>
      <c r="AW153" s="13" t="s">
        <v>32</v>
      </c>
      <c r="AX153" s="13" t="s">
        <v>76</v>
      </c>
      <c r="AY153" s="250" t="s">
        <v>123</v>
      </c>
    </row>
    <row r="154" s="13" customFormat="1">
      <c r="A154" s="13"/>
      <c r="B154" s="239"/>
      <c r="C154" s="240"/>
      <c r="D154" s="241" t="s">
        <v>209</v>
      </c>
      <c r="E154" s="242" t="s">
        <v>1</v>
      </c>
      <c r="F154" s="243" t="s">
        <v>248</v>
      </c>
      <c r="G154" s="240"/>
      <c r="H154" s="244">
        <v>38</v>
      </c>
      <c r="I154" s="245"/>
      <c r="J154" s="240"/>
      <c r="K154" s="240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209</v>
      </c>
      <c r="AU154" s="250" t="s">
        <v>86</v>
      </c>
      <c r="AV154" s="13" t="s">
        <v>86</v>
      </c>
      <c r="AW154" s="13" t="s">
        <v>32</v>
      </c>
      <c r="AX154" s="13" t="s">
        <v>76</v>
      </c>
      <c r="AY154" s="250" t="s">
        <v>123</v>
      </c>
    </row>
    <row r="155" s="14" customFormat="1">
      <c r="A155" s="14"/>
      <c r="B155" s="251"/>
      <c r="C155" s="252"/>
      <c r="D155" s="241" t="s">
        <v>209</v>
      </c>
      <c r="E155" s="253" t="s">
        <v>1</v>
      </c>
      <c r="F155" s="254" t="s">
        <v>228</v>
      </c>
      <c r="G155" s="252"/>
      <c r="H155" s="255">
        <v>88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1" t="s">
        <v>209</v>
      </c>
      <c r="AU155" s="261" t="s">
        <v>86</v>
      </c>
      <c r="AV155" s="14" t="s">
        <v>122</v>
      </c>
      <c r="AW155" s="14" t="s">
        <v>32</v>
      </c>
      <c r="AX155" s="14" t="s">
        <v>84</v>
      </c>
      <c r="AY155" s="261" t="s">
        <v>123</v>
      </c>
    </row>
    <row r="156" s="2" customFormat="1" ht="24.15" customHeight="1">
      <c r="A156" s="38"/>
      <c r="B156" s="39"/>
      <c r="C156" s="219" t="s">
        <v>167</v>
      </c>
      <c r="D156" s="219" t="s">
        <v>126</v>
      </c>
      <c r="E156" s="220" t="s">
        <v>249</v>
      </c>
      <c r="F156" s="221" t="s">
        <v>250</v>
      </c>
      <c r="G156" s="222" t="s">
        <v>204</v>
      </c>
      <c r="H156" s="223">
        <v>10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41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122</v>
      </c>
      <c r="AT156" s="231" t="s">
        <v>126</v>
      </c>
      <c r="AU156" s="231" t="s">
        <v>86</v>
      </c>
      <c r="AY156" s="17" t="s">
        <v>123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84</v>
      </c>
      <c r="BK156" s="232">
        <f>ROUND(I156*H156,2)</f>
        <v>0</v>
      </c>
      <c r="BL156" s="17" t="s">
        <v>122</v>
      </c>
      <c r="BM156" s="231" t="s">
        <v>251</v>
      </c>
    </row>
    <row r="157" s="2" customFormat="1" ht="24.15" customHeight="1">
      <c r="A157" s="38"/>
      <c r="B157" s="39"/>
      <c r="C157" s="219" t="s">
        <v>175</v>
      </c>
      <c r="D157" s="219" t="s">
        <v>126</v>
      </c>
      <c r="E157" s="220" t="s">
        <v>252</v>
      </c>
      <c r="F157" s="221" t="s">
        <v>253</v>
      </c>
      <c r="G157" s="222" t="s">
        <v>231</v>
      </c>
      <c r="H157" s="223">
        <v>227.226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41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122</v>
      </c>
      <c r="AT157" s="231" t="s">
        <v>126</v>
      </c>
      <c r="AU157" s="231" t="s">
        <v>86</v>
      </c>
      <c r="AY157" s="17" t="s">
        <v>123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84</v>
      </c>
      <c r="BK157" s="232">
        <f>ROUND(I157*H157,2)</f>
        <v>0</v>
      </c>
      <c r="BL157" s="17" t="s">
        <v>122</v>
      </c>
      <c r="BM157" s="231" t="s">
        <v>254</v>
      </c>
    </row>
    <row r="158" s="13" customFormat="1">
      <c r="A158" s="13"/>
      <c r="B158" s="239"/>
      <c r="C158" s="240"/>
      <c r="D158" s="241" t="s">
        <v>209</v>
      </c>
      <c r="E158" s="242" t="s">
        <v>1</v>
      </c>
      <c r="F158" s="243" t="s">
        <v>255</v>
      </c>
      <c r="G158" s="240"/>
      <c r="H158" s="244">
        <v>42.899999999999999</v>
      </c>
      <c r="I158" s="245"/>
      <c r="J158" s="240"/>
      <c r="K158" s="240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209</v>
      </c>
      <c r="AU158" s="250" t="s">
        <v>86</v>
      </c>
      <c r="AV158" s="13" t="s">
        <v>86</v>
      </c>
      <c r="AW158" s="13" t="s">
        <v>32</v>
      </c>
      <c r="AX158" s="13" t="s">
        <v>76</v>
      </c>
      <c r="AY158" s="250" t="s">
        <v>123</v>
      </c>
    </row>
    <row r="159" s="13" customFormat="1">
      <c r="A159" s="13"/>
      <c r="B159" s="239"/>
      <c r="C159" s="240"/>
      <c r="D159" s="241" t="s">
        <v>209</v>
      </c>
      <c r="E159" s="242" t="s">
        <v>1</v>
      </c>
      <c r="F159" s="243" t="s">
        <v>256</v>
      </c>
      <c r="G159" s="240"/>
      <c r="H159" s="244">
        <v>184.32599999999999</v>
      </c>
      <c r="I159" s="245"/>
      <c r="J159" s="240"/>
      <c r="K159" s="240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209</v>
      </c>
      <c r="AU159" s="250" t="s">
        <v>86</v>
      </c>
      <c r="AV159" s="13" t="s">
        <v>86</v>
      </c>
      <c r="AW159" s="13" t="s">
        <v>32</v>
      </c>
      <c r="AX159" s="13" t="s">
        <v>76</v>
      </c>
      <c r="AY159" s="250" t="s">
        <v>123</v>
      </c>
    </row>
    <row r="160" s="14" customFormat="1">
      <c r="A160" s="14"/>
      <c r="B160" s="251"/>
      <c r="C160" s="252"/>
      <c r="D160" s="241" t="s">
        <v>209</v>
      </c>
      <c r="E160" s="253" t="s">
        <v>183</v>
      </c>
      <c r="F160" s="254" t="s">
        <v>228</v>
      </c>
      <c r="G160" s="252"/>
      <c r="H160" s="255">
        <v>227.226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1" t="s">
        <v>209</v>
      </c>
      <c r="AU160" s="261" t="s">
        <v>86</v>
      </c>
      <c r="AV160" s="14" t="s">
        <v>122</v>
      </c>
      <c r="AW160" s="14" t="s">
        <v>32</v>
      </c>
      <c r="AX160" s="14" t="s">
        <v>84</v>
      </c>
      <c r="AY160" s="261" t="s">
        <v>123</v>
      </c>
    </row>
    <row r="161" s="2" customFormat="1" ht="14.4" customHeight="1">
      <c r="A161" s="38"/>
      <c r="B161" s="39"/>
      <c r="C161" s="219" t="s">
        <v>257</v>
      </c>
      <c r="D161" s="219" t="s">
        <v>126</v>
      </c>
      <c r="E161" s="220" t="s">
        <v>258</v>
      </c>
      <c r="F161" s="221" t="s">
        <v>259</v>
      </c>
      <c r="G161" s="222" t="s">
        <v>231</v>
      </c>
      <c r="H161" s="223">
        <v>227.226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41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122</v>
      </c>
      <c r="AT161" s="231" t="s">
        <v>126</v>
      </c>
      <c r="AU161" s="231" t="s">
        <v>86</v>
      </c>
      <c r="AY161" s="17" t="s">
        <v>123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84</v>
      </c>
      <c r="BK161" s="232">
        <f>ROUND(I161*H161,2)</f>
        <v>0</v>
      </c>
      <c r="BL161" s="17" t="s">
        <v>122</v>
      </c>
      <c r="BM161" s="231" t="s">
        <v>260</v>
      </c>
    </row>
    <row r="162" s="13" customFormat="1">
      <c r="A162" s="13"/>
      <c r="B162" s="239"/>
      <c r="C162" s="240"/>
      <c r="D162" s="241" t="s">
        <v>209</v>
      </c>
      <c r="E162" s="242" t="s">
        <v>1</v>
      </c>
      <c r="F162" s="243" t="s">
        <v>183</v>
      </c>
      <c r="G162" s="240"/>
      <c r="H162" s="244">
        <v>227.226</v>
      </c>
      <c r="I162" s="245"/>
      <c r="J162" s="240"/>
      <c r="K162" s="240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209</v>
      </c>
      <c r="AU162" s="250" t="s">
        <v>86</v>
      </c>
      <c r="AV162" s="13" t="s">
        <v>86</v>
      </c>
      <c r="AW162" s="13" t="s">
        <v>32</v>
      </c>
      <c r="AX162" s="13" t="s">
        <v>84</v>
      </c>
      <c r="AY162" s="250" t="s">
        <v>123</v>
      </c>
    </row>
    <row r="163" s="2" customFormat="1" ht="24.15" customHeight="1">
      <c r="A163" s="38"/>
      <c r="B163" s="39"/>
      <c r="C163" s="219" t="s">
        <v>261</v>
      </c>
      <c r="D163" s="219" t="s">
        <v>126</v>
      </c>
      <c r="E163" s="220" t="s">
        <v>262</v>
      </c>
      <c r="F163" s="221" t="s">
        <v>263</v>
      </c>
      <c r="G163" s="222" t="s">
        <v>264</v>
      </c>
      <c r="H163" s="223">
        <v>409.007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41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122</v>
      </c>
      <c r="AT163" s="231" t="s">
        <v>126</v>
      </c>
      <c r="AU163" s="231" t="s">
        <v>86</v>
      </c>
      <c r="AY163" s="17" t="s">
        <v>123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84</v>
      </c>
      <c r="BK163" s="232">
        <f>ROUND(I163*H163,2)</f>
        <v>0</v>
      </c>
      <c r="BL163" s="17" t="s">
        <v>122</v>
      </c>
      <c r="BM163" s="231" t="s">
        <v>265</v>
      </c>
    </row>
    <row r="164" s="13" customFormat="1">
      <c r="A164" s="13"/>
      <c r="B164" s="239"/>
      <c r="C164" s="240"/>
      <c r="D164" s="241" t="s">
        <v>209</v>
      </c>
      <c r="E164" s="242" t="s">
        <v>1</v>
      </c>
      <c r="F164" s="243" t="s">
        <v>266</v>
      </c>
      <c r="G164" s="240"/>
      <c r="H164" s="244">
        <v>409.007</v>
      </c>
      <c r="I164" s="245"/>
      <c r="J164" s="240"/>
      <c r="K164" s="240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209</v>
      </c>
      <c r="AU164" s="250" t="s">
        <v>86</v>
      </c>
      <c r="AV164" s="13" t="s">
        <v>86</v>
      </c>
      <c r="AW164" s="13" t="s">
        <v>32</v>
      </c>
      <c r="AX164" s="13" t="s">
        <v>84</v>
      </c>
      <c r="AY164" s="250" t="s">
        <v>123</v>
      </c>
    </row>
    <row r="165" s="2" customFormat="1" ht="24.15" customHeight="1">
      <c r="A165" s="38"/>
      <c r="B165" s="39"/>
      <c r="C165" s="219" t="s">
        <v>8</v>
      </c>
      <c r="D165" s="219" t="s">
        <v>126</v>
      </c>
      <c r="E165" s="220" t="s">
        <v>267</v>
      </c>
      <c r="F165" s="221" t="s">
        <v>268</v>
      </c>
      <c r="G165" s="222" t="s">
        <v>204</v>
      </c>
      <c r="H165" s="223">
        <v>75.400000000000006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41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122</v>
      </c>
      <c r="AT165" s="231" t="s">
        <v>126</v>
      </c>
      <c r="AU165" s="231" t="s">
        <v>86</v>
      </c>
      <c r="AY165" s="17" t="s">
        <v>123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84</v>
      </c>
      <c r="BK165" s="232">
        <f>ROUND(I165*H165,2)</f>
        <v>0</v>
      </c>
      <c r="BL165" s="17" t="s">
        <v>122</v>
      </c>
      <c r="BM165" s="231" t="s">
        <v>269</v>
      </c>
    </row>
    <row r="166" s="2" customFormat="1" ht="24.15" customHeight="1">
      <c r="A166" s="38"/>
      <c r="B166" s="39"/>
      <c r="C166" s="219" t="s">
        <v>270</v>
      </c>
      <c r="D166" s="219" t="s">
        <v>126</v>
      </c>
      <c r="E166" s="220" t="s">
        <v>271</v>
      </c>
      <c r="F166" s="221" t="s">
        <v>272</v>
      </c>
      <c r="G166" s="222" t="s">
        <v>204</v>
      </c>
      <c r="H166" s="223">
        <v>75.400000000000006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41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122</v>
      </c>
      <c r="AT166" s="231" t="s">
        <v>126</v>
      </c>
      <c r="AU166" s="231" t="s">
        <v>86</v>
      </c>
      <c r="AY166" s="17" t="s">
        <v>123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84</v>
      </c>
      <c r="BK166" s="232">
        <f>ROUND(I166*H166,2)</f>
        <v>0</v>
      </c>
      <c r="BL166" s="17" t="s">
        <v>122</v>
      </c>
      <c r="BM166" s="231" t="s">
        <v>273</v>
      </c>
    </row>
    <row r="167" s="2" customFormat="1" ht="14.4" customHeight="1">
      <c r="A167" s="38"/>
      <c r="B167" s="39"/>
      <c r="C167" s="273" t="s">
        <v>274</v>
      </c>
      <c r="D167" s="273" t="s">
        <v>275</v>
      </c>
      <c r="E167" s="274" t="s">
        <v>276</v>
      </c>
      <c r="F167" s="275" t="s">
        <v>277</v>
      </c>
      <c r="G167" s="276" t="s">
        <v>278</v>
      </c>
      <c r="H167" s="277">
        <v>1.131</v>
      </c>
      <c r="I167" s="278"/>
      <c r="J167" s="279">
        <f>ROUND(I167*H167,2)</f>
        <v>0</v>
      </c>
      <c r="K167" s="280"/>
      <c r="L167" s="281"/>
      <c r="M167" s="282" t="s">
        <v>1</v>
      </c>
      <c r="N167" s="283" t="s">
        <v>41</v>
      </c>
      <c r="O167" s="91"/>
      <c r="P167" s="229">
        <f>O167*H167</f>
        <v>0</v>
      </c>
      <c r="Q167" s="229">
        <v>0.001</v>
      </c>
      <c r="R167" s="229">
        <f>Q167*H167</f>
        <v>0.0011310000000000001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155</v>
      </c>
      <c r="AT167" s="231" t="s">
        <v>275</v>
      </c>
      <c r="AU167" s="231" t="s">
        <v>86</v>
      </c>
      <c r="AY167" s="17" t="s">
        <v>123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84</v>
      </c>
      <c r="BK167" s="232">
        <f>ROUND(I167*H167,2)</f>
        <v>0</v>
      </c>
      <c r="BL167" s="17" t="s">
        <v>122</v>
      </c>
      <c r="BM167" s="231" t="s">
        <v>279</v>
      </c>
    </row>
    <row r="168" s="13" customFormat="1">
      <c r="A168" s="13"/>
      <c r="B168" s="239"/>
      <c r="C168" s="240"/>
      <c r="D168" s="241" t="s">
        <v>209</v>
      </c>
      <c r="E168" s="240"/>
      <c r="F168" s="243" t="s">
        <v>280</v>
      </c>
      <c r="G168" s="240"/>
      <c r="H168" s="244">
        <v>1.131</v>
      </c>
      <c r="I168" s="245"/>
      <c r="J168" s="240"/>
      <c r="K168" s="240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209</v>
      </c>
      <c r="AU168" s="250" t="s">
        <v>86</v>
      </c>
      <c r="AV168" s="13" t="s">
        <v>86</v>
      </c>
      <c r="AW168" s="13" t="s">
        <v>4</v>
      </c>
      <c r="AX168" s="13" t="s">
        <v>84</v>
      </c>
      <c r="AY168" s="250" t="s">
        <v>123</v>
      </c>
    </row>
    <row r="169" s="2" customFormat="1" ht="24.15" customHeight="1">
      <c r="A169" s="38"/>
      <c r="B169" s="39"/>
      <c r="C169" s="219" t="s">
        <v>281</v>
      </c>
      <c r="D169" s="219" t="s">
        <v>126</v>
      </c>
      <c r="E169" s="220" t="s">
        <v>282</v>
      </c>
      <c r="F169" s="221" t="s">
        <v>283</v>
      </c>
      <c r="G169" s="222" t="s">
        <v>204</v>
      </c>
      <c r="H169" s="223">
        <v>151.19999999999999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41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122</v>
      </c>
      <c r="AT169" s="231" t="s">
        <v>126</v>
      </c>
      <c r="AU169" s="231" t="s">
        <v>86</v>
      </c>
      <c r="AY169" s="17" t="s">
        <v>123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84</v>
      </c>
      <c r="BK169" s="232">
        <f>ROUND(I169*H169,2)</f>
        <v>0</v>
      </c>
      <c r="BL169" s="17" t="s">
        <v>122</v>
      </c>
      <c r="BM169" s="231" t="s">
        <v>284</v>
      </c>
    </row>
    <row r="170" s="12" customFormat="1" ht="22.8" customHeight="1">
      <c r="A170" s="12"/>
      <c r="B170" s="203"/>
      <c r="C170" s="204"/>
      <c r="D170" s="205" t="s">
        <v>75</v>
      </c>
      <c r="E170" s="217" t="s">
        <v>86</v>
      </c>
      <c r="F170" s="217" t="s">
        <v>285</v>
      </c>
      <c r="G170" s="204"/>
      <c r="H170" s="204"/>
      <c r="I170" s="207"/>
      <c r="J170" s="218">
        <f>BK170</f>
        <v>0</v>
      </c>
      <c r="K170" s="204"/>
      <c r="L170" s="209"/>
      <c r="M170" s="210"/>
      <c r="N170" s="211"/>
      <c r="O170" s="211"/>
      <c r="P170" s="212">
        <f>P171</f>
        <v>0</v>
      </c>
      <c r="Q170" s="211"/>
      <c r="R170" s="212">
        <f>R171</f>
        <v>33.993000000000002</v>
      </c>
      <c r="S170" s="211"/>
      <c r="T170" s="213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4" t="s">
        <v>84</v>
      </c>
      <c r="AT170" s="215" t="s">
        <v>75</v>
      </c>
      <c r="AU170" s="215" t="s">
        <v>84</v>
      </c>
      <c r="AY170" s="214" t="s">
        <v>123</v>
      </c>
      <c r="BK170" s="216">
        <f>BK171</f>
        <v>0</v>
      </c>
    </row>
    <row r="171" s="12" customFormat="1" ht="20.88" customHeight="1">
      <c r="A171" s="12"/>
      <c r="B171" s="203"/>
      <c r="C171" s="204"/>
      <c r="D171" s="205" t="s">
        <v>75</v>
      </c>
      <c r="E171" s="217" t="s">
        <v>7</v>
      </c>
      <c r="F171" s="217" t="s">
        <v>286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SUM(P172:P187)</f>
        <v>0</v>
      </c>
      <c r="Q171" s="211"/>
      <c r="R171" s="212">
        <f>SUM(R172:R187)</f>
        <v>33.993000000000002</v>
      </c>
      <c r="S171" s="211"/>
      <c r="T171" s="213">
        <f>SUM(T172:T187)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84</v>
      </c>
      <c r="AT171" s="215" t="s">
        <v>75</v>
      </c>
      <c r="AU171" s="215" t="s">
        <v>86</v>
      </c>
      <c r="AY171" s="214" t="s">
        <v>123</v>
      </c>
      <c r="BK171" s="216">
        <f>SUM(BK172:BK187)</f>
        <v>0</v>
      </c>
    </row>
    <row r="172" s="2" customFormat="1" ht="37.8" customHeight="1">
      <c r="A172" s="38"/>
      <c r="B172" s="39"/>
      <c r="C172" s="219" t="s">
        <v>287</v>
      </c>
      <c r="D172" s="219" t="s">
        <v>126</v>
      </c>
      <c r="E172" s="220" t="s">
        <v>288</v>
      </c>
      <c r="F172" s="221" t="s">
        <v>289</v>
      </c>
      <c r="G172" s="222" t="s">
        <v>231</v>
      </c>
      <c r="H172" s="223">
        <v>8.8499999999999996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41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122</v>
      </c>
      <c r="AT172" s="231" t="s">
        <v>126</v>
      </c>
      <c r="AU172" s="231" t="s">
        <v>135</v>
      </c>
      <c r="AY172" s="17" t="s">
        <v>123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84</v>
      </c>
      <c r="BK172" s="232">
        <f>ROUND(I172*H172,2)</f>
        <v>0</v>
      </c>
      <c r="BL172" s="17" t="s">
        <v>122</v>
      </c>
      <c r="BM172" s="231" t="s">
        <v>290</v>
      </c>
    </row>
    <row r="173" s="13" customFormat="1">
      <c r="A173" s="13"/>
      <c r="B173" s="239"/>
      <c r="C173" s="240"/>
      <c r="D173" s="241" t="s">
        <v>209</v>
      </c>
      <c r="E173" s="242" t="s">
        <v>1</v>
      </c>
      <c r="F173" s="243" t="s">
        <v>291</v>
      </c>
      <c r="G173" s="240"/>
      <c r="H173" s="244">
        <v>17.699999999999999</v>
      </c>
      <c r="I173" s="245"/>
      <c r="J173" s="240"/>
      <c r="K173" s="240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209</v>
      </c>
      <c r="AU173" s="250" t="s">
        <v>135</v>
      </c>
      <c r="AV173" s="13" t="s">
        <v>86</v>
      </c>
      <c r="AW173" s="13" t="s">
        <v>32</v>
      </c>
      <c r="AX173" s="13" t="s">
        <v>76</v>
      </c>
      <c r="AY173" s="250" t="s">
        <v>123</v>
      </c>
    </row>
    <row r="174" s="14" customFormat="1">
      <c r="A174" s="14"/>
      <c r="B174" s="251"/>
      <c r="C174" s="252"/>
      <c r="D174" s="241" t="s">
        <v>209</v>
      </c>
      <c r="E174" s="253" t="s">
        <v>185</v>
      </c>
      <c r="F174" s="254" t="s">
        <v>228</v>
      </c>
      <c r="G174" s="252"/>
      <c r="H174" s="255">
        <v>17.699999999999999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1" t="s">
        <v>209</v>
      </c>
      <c r="AU174" s="261" t="s">
        <v>135</v>
      </c>
      <c r="AV174" s="14" t="s">
        <v>122</v>
      </c>
      <c r="AW174" s="14" t="s">
        <v>32</v>
      </c>
      <c r="AX174" s="14" t="s">
        <v>76</v>
      </c>
      <c r="AY174" s="261" t="s">
        <v>123</v>
      </c>
    </row>
    <row r="175" s="13" customFormat="1">
      <c r="A175" s="13"/>
      <c r="B175" s="239"/>
      <c r="C175" s="240"/>
      <c r="D175" s="241" t="s">
        <v>209</v>
      </c>
      <c r="E175" s="242" t="s">
        <v>1</v>
      </c>
      <c r="F175" s="243" t="s">
        <v>292</v>
      </c>
      <c r="G175" s="240"/>
      <c r="H175" s="244">
        <v>8.8499999999999996</v>
      </c>
      <c r="I175" s="245"/>
      <c r="J175" s="240"/>
      <c r="K175" s="240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209</v>
      </c>
      <c r="AU175" s="250" t="s">
        <v>135</v>
      </c>
      <c r="AV175" s="13" t="s">
        <v>86</v>
      </c>
      <c r="AW175" s="13" t="s">
        <v>32</v>
      </c>
      <c r="AX175" s="13" t="s">
        <v>84</v>
      </c>
      <c r="AY175" s="250" t="s">
        <v>123</v>
      </c>
    </row>
    <row r="176" s="2" customFormat="1" ht="37.8" customHeight="1">
      <c r="A176" s="38"/>
      <c r="B176" s="39"/>
      <c r="C176" s="219" t="s">
        <v>293</v>
      </c>
      <c r="D176" s="219" t="s">
        <v>126</v>
      </c>
      <c r="E176" s="220" t="s">
        <v>294</v>
      </c>
      <c r="F176" s="221" t="s">
        <v>295</v>
      </c>
      <c r="G176" s="222" t="s">
        <v>231</v>
      </c>
      <c r="H176" s="223">
        <v>8.8499999999999996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41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122</v>
      </c>
      <c r="AT176" s="231" t="s">
        <v>126</v>
      </c>
      <c r="AU176" s="231" t="s">
        <v>135</v>
      </c>
      <c r="AY176" s="17" t="s">
        <v>123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84</v>
      </c>
      <c r="BK176" s="232">
        <f>ROUND(I176*H176,2)</f>
        <v>0</v>
      </c>
      <c r="BL176" s="17" t="s">
        <v>122</v>
      </c>
      <c r="BM176" s="231" t="s">
        <v>296</v>
      </c>
    </row>
    <row r="177" s="13" customFormat="1">
      <c r="A177" s="13"/>
      <c r="B177" s="239"/>
      <c r="C177" s="240"/>
      <c r="D177" s="241" t="s">
        <v>209</v>
      </c>
      <c r="E177" s="242" t="s">
        <v>1</v>
      </c>
      <c r="F177" s="243" t="s">
        <v>292</v>
      </c>
      <c r="G177" s="240"/>
      <c r="H177" s="244">
        <v>8.8499999999999996</v>
      </c>
      <c r="I177" s="245"/>
      <c r="J177" s="240"/>
      <c r="K177" s="240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209</v>
      </c>
      <c r="AU177" s="250" t="s">
        <v>135</v>
      </c>
      <c r="AV177" s="13" t="s">
        <v>86</v>
      </c>
      <c r="AW177" s="13" t="s">
        <v>32</v>
      </c>
      <c r="AX177" s="13" t="s">
        <v>84</v>
      </c>
      <c r="AY177" s="250" t="s">
        <v>123</v>
      </c>
    </row>
    <row r="178" s="2" customFormat="1" ht="24.15" customHeight="1">
      <c r="A178" s="38"/>
      <c r="B178" s="39"/>
      <c r="C178" s="219" t="s">
        <v>7</v>
      </c>
      <c r="D178" s="219" t="s">
        <v>126</v>
      </c>
      <c r="E178" s="220" t="s">
        <v>297</v>
      </c>
      <c r="F178" s="221" t="s">
        <v>298</v>
      </c>
      <c r="G178" s="222" t="s">
        <v>231</v>
      </c>
      <c r="H178" s="223">
        <v>17.699999999999999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41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122</v>
      </c>
      <c r="AT178" s="231" t="s">
        <v>126</v>
      </c>
      <c r="AU178" s="231" t="s">
        <v>135</v>
      </c>
      <c r="AY178" s="17" t="s">
        <v>123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84</v>
      </c>
      <c r="BK178" s="232">
        <f>ROUND(I178*H178,2)</f>
        <v>0</v>
      </c>
      <c r="BL178" s="17" t="s">
        <v>122</v>
      </c>
      <c r="BM178" s="231" t="s">
        <v>299</v>
      </c>
    </row>
    <row r="179" s="13" customFormat="1">
      <c r="A179" s="13"/>
      <c r="B179" s="239"/>
      <c r="C179" s="240"/>
      <c r="D179" s="241" t="s">
        <v>209</v>
      </c>
      <c r="E179" s="242" t="s">
        <v>1</v>
      </c>
      <c r="F179" s="243" t="s">
        <v>185</v>
      </c>
      <c r="G179" s="240"/>
      <c r="H179" s="244">
        <v>17.699999999999999</v>
      </c>
      <c r="I179" s="245"/>
      <c r="J179" s="240"/>
      <c r="K179" s="240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209</v>
      </c>
      <c r="AU179" s="250" t="s">
        <v>135</v>
      </c>
      <c r="AV179" s="13" t="s">
        <v>86</v>
      </c>
      <c r="AW179" s="13" t="s">
        <v>32</v>
      </c>
      <c r="AX179" s="13" t="s">
        <v>84</v>
      </c>
      <c r="AY179" s="250" t="s">
        <v>123</v>
      </c>
    </row>
    <row r="180" s="2" customFormat="1" ht="14.4" customHeight="1">
      <c r="A180" s="38"/>
      <c r="B180" s="39"/>
      <c r="C180" s="219" t="s">
        <v>300</v>
      </c>
      <c r="D180" s="219" t="s">
        <v>126</v>
      </c>
      <c r="E180" s="220" t="s">
        <v>258</v>
      </c>
      <c r="F180" s="221" t="s">
        <v>259</v>
      </c>
      <c r="G180" s="222" t="s">
        <v>231</v>
      </c>
      <c r="H180" s="223">
        <v>17.699999999999999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41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122</v>
      </c>
      <c r="AT180" s="231" t="s">
        <v>126</v>
      </c>
      <c r="AU180" s="231" t="s">
        <v>135</v>
      </c>
      <c r="AY180" s="17" t="s">
        <v>123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84</v>
      </c>
      <c r="BK180" s="232">
        <f>ROUND(I180*H180,2)</f>
        <v>0</v>
      </c>
      <c r="BL180" s="17" t="s">
        <v>122</v>
      </c>
      <c r="BM180" s="231" t="s">
        <v>301</v>
      </c>
    </row>
    <row r="181" s="13" customFormat="1">
      <c r="A181" s="13"/>
      <c r="B181" s="239"/>
      <c r="C181" s="240"/>
      <c r="D181" s="241" t="s">
        <v>209</v>
      </c>
      <c r="E181" s="242" t="s">
        <v>1</v>
      </c>
      <c r="F181" s="243" t="s">
        <v>185</v>
      </c>
      <c r="G181" s="240"/>
      <c r="H181" s="244">
        <v>17.699999999999999</v>
      </c>
      <c r="I181" s="245"/>
      <c r="J181" s="240"/>
      <c r="K181" s="240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209</v>
      </c>
      <c r="AU181" s="250" t="s">
        <v>135</v>
      </c>
      <c r="AV181" s="13" t="s">
        <v>86</v>
      </c>
      <c r="AW181" s="13" t="s">
        <v>32</v>
      </c>
      <c r="AX181" s="13" t="s">
        <v>84</v>
      </c>
      <c r="AY181" s="250" t="s">
        <v>123</v>
      </c>
    </row>
    <row r="182" s="2" customFormat="1" ht="24.15" customHeight="1">
      <c r="A182" s="38"/>
      <c r="B182" s="39"/>
      <c r="C182" s="219" t="s">
        <v>302</v>
      </c>
      <c r="D182" s="219" t="s">
        <v>126</v>
      </c>
      <c r="E182" s="220" t="s">
        <v>262</v>
      </c>
      <c r="F182" s="221" t="s">
        <v>263</v>
      </c>
      <c r="G182" s="222" t="s">
        <v>264</v>
      </c>
      <c r="H182" s="223">
        <v>31.859999999999999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41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122</v>
      </c>
      <c r="AT182" s="231" t="s">
        <v>126</v>
      </c>
      <c r="AU182" s="231" t="s">
        <v>135</v>
      </c>
      <c r="AY182" s="17" t="s">
        <v>123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84</v>
      </c>
      <c r="BK182" s="232">
        <f>ROUND(I182*H182,2)</f>
        <v>0</v>
      </c>
      <c r="BL182" s="17" t="s">
        <v>122</v>
      </c>
      <c r="BM182" s="231" t="s">
        <v>303</v>
      </c>
    </row>
    <row r="183" s="13" customFormat="1">
      <c r="A183" s="13"/>
      <c r="B183" s="239"/>
      <c r="C183" s="240"/>
      <c r="D183" s="241" t="s">
        <v>209</v>
      </c>
      <c r="E183" s="242" t="s">
        <v>1</v>
      </c>
      <c r="F183" s="243" t="s">
        <v>304</v>
      </c>
      <c r="G183" s="240"/>
      <c r="H183" s="244">
        <v>31.859999999999999</v>
      </c>
      <c r="I183" s="245"/>
      <c r="J183" s="240"/>
      <c r="K183" s="240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209</v>
      </c>
      <c r="AU183" s="250" t="s">
        <v>135</v>
      </c>
      <c r="AV183" s="13" t="s">
        <v>86</v>
      </c>
      <c r="AW183" s="13" t="s">
        <v>32</v>
      </c>
      <c r="AX183" s="13" t="s">
        <v>84</v>
      </c>
      <c r="AY183" s="250" t="s">
        <v>123</v>
      </c>
    </row>
    <row r="184" s="2" customFormat="1" ht="24.15" customHeight="1">
      <c r="A184" s="38"/>
      <c r="B184" s="39"/>
      <c r="C184" s="219" t="s">
        <v>305</v>
      </c>
      <c r="D184" s="219" t="s">
        <v>126</v>
      </c>
      <c r="E184" s="220" t="s">
        <v>306</v>
      </c>
      <c r="F184" s="221" t="s">
        <v>307</v>
      </c>
      <c r="G184" s="222" t="s">
        <v>204</v>
      </c>
      <c r="H184" s="223">
        <v>59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41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122</v>
      </c>
      <c r="AT184" s="231" t="s">
        <v>126</v>
      </c>
      <c r="AU184" s="231" t="s">
        <v>135</v>
      </c>
      <c r="AY184" s="17" t="s">
        <v>123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84</v>
      </c>
      <c r="BK184" s="232">
        <f>ROUND(I184*H184,2)</f>
        <v>0</v>
      </c>
      <c r="BL184" s="17" t="s">
        <v>122</v>
      </c>
      <c r="BM184" s="231" t="s">
        <v>308</v>
      </c>
    </row>
    <row r="185" s="2" customFormat="1" ht="14.4" customHeight="1">
      <c r="A185" s="38"/>
      <c r="B185" s="39"/>
      <c r="C185" s="219" t="s">
        <v>309</v>
      </c>
      <c r="D185" s="219" t="s">
        <v>126</v>
      </c>
      <c r="E185" s="220" t="s">
        <v>310</v>
      </c>
      <c r="F185" s="221" t="s">
        <v>311</v>
      </c>
      <c r="G185" s="222" t="s">
        <v>204</v>
      </c>
      <c r="H185" s="223">
        <v>59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41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122</v>
      </c>
      <c r="AT185" s="231" t="s">
        <v>126</v>
      </c>
      <c r="AU185" s="231" t="s">
        <v>135</v>
      </c>
      <c r="AY185" s="17" t="s">
        <v>123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84</v>
      </c>
      <c r="BK185" s="232">
        <f>ROUND(I185*H185,2)</f>
        <v>0</v>
      </c>
      <c r="BL185" s="17" t="s">
        <v>122</v>
      </c>
      <c r="BM185" s="231" t="s">
        <v>312</v>
      </c>
    </row>
    <row r="186" s="2" customFormat="1" ht="14.4" customHeight="1">
      <c r="A186" s="38"/>
      <c r="B186" s="39"/>
      <c r="C186" s="273" t="s">
        <v>313</v>
      </c>
      <c r="D186" s="273" t="s">
        <v>275</v>
      </c>
      <c r="E186" s="274" t="s">
        <v>314</v>
      </c>
      <c r="F186" s="275" t="s">
        <v>315</v>
      </c>
      <c r="G186" s="276" t="s">
        <v>264</v>
      </c>
      <c r="H186" s="277">
        <v>33.993000000000002</v>
      </c>
      <c r="I186" s="278"/>
      <c r="J186" s="279">
        <f>ROUND(I186*H186,2)</f>
        <v>0</v>
      </c>
      <c r="K186" s="280"/>
      <c r="L186" s="281"/>
      <c r="M186" s="282" t="s">
        <v>1</v>
      </c>
      <c r="N186" s="283" t="s">
        <v>41</v>
      </c>
      <c r="O186" s="91"/>
      <c r="P186" s="229">
        <f>O186*H186</f>
        <v>0</v>
      </c>
      <c r="Q186" s="229">
        <v>1</v>
      </c>
      <c r="R186" s="229">
        <f>Q186*H186</f>
        <v>33.993000000000002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155</v>
      </c>
      <c r="AT186" s="231" t="s">
        <v>275</v>
      </c>
      <c r="AU186" s="231" t="s">
        <v>135</v>
      </c>
      <c r="AY186" s="17" t="s">
        <v>123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84</v>
      </c>
      <c r="BK186" s="232">
        <f>ROUND(I186*H186,2)</f>
        <v>0</v>
      </c>
      <c r="BL186" s="17" t="s">
        <v>122</v>
      </c>
      <c r="BM186" s="231" t="s">
        <v>316</v>
      </c>
    </row>
    <row r="187" s="13" customFormat="1">
      <c r="A187" s="13"/>
      <c r="B187" s="239"/>
      <c r="C187" s="240"/>
      <c r="D187" s="241" t="s">
        <v>209</v>
      </c>
      <c r="E187" s="242" t="s">
        <v>1</v>
      </c>
      <c r="F187" s="243" t="s">
        <v>317</v>
      </c>
      <c r="G187" s="240"/>
      <c r="H187" s="244">
        <v>33.993000000000002</v>
      </c>
      <c r="I187" s="245"/>
      <c r="J187" s="240"/>
      <c r="K187" s="240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209</v>
      </c>
      <c r="AU187" s="250" t="s">
        <v>135</v>
      </c>
      <c r="AV187" s="13" t="s">
        <v>86</v>
      </c>
      <c r="AW187" s="13" t="s">
        <v>32</v>
      </c>
      <c r="AX187" s="13" t="s">
        <v>84</v>
      </c>
      <c r="AY187" s="250" t="s">
        <v>123</v>
      </c>
    </row>
    <row r="188" s="12" customFormat="1" ht="22.8" customHeight="1">
      <c r="A188" s="12"/>
      <c r="B188" s="203"/>
      <c r="C188" s="204"/>
      <c r="D188" s="205" t="s">
        <v>75</v>
      </c>
      <c r="E188" s="217" t="s">
        <v>135</v>
      </c>
      <c r="F188" s="217" t="s">
        <v>318</v>
      </c>
      <c r="G188" s="204"/>
      <c r="H188" s="204"/>
      <c r="I188" s="207"/>
      <c r="J188" s="218">
        <f>BK188</f>
        <v>0</v>
      </c>
      <c r="K188" s="204"/>
      <c r="L188" s="209"/>
      <c r="M188" s="210"/>
      <c r="N188" s="211"/>
      <c r="O188" s="211"/>
      <c r="P188" s="212">
        <f>SUM(P189:P194)</f>
        <v>0</v>
      </c>
      <c r="Q188" s="211"/>
      <c r="R188" s="212">
        <f>SUM(R189:R194)</f>
        <v>0.22686000000000001</v>
      </c>
      <c r="S188" s="211"/>
      <c r="T188" s="213">
        <f>SUM(T189:T194)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4" t="s">
        <v>84</v>
      </c>
      <c r="AT188" s="215" t="s">
        <v>75</v>
      </c>
      <c r="AU188" s="215" t="s">
        <v>84</v>
      </c>
      <c r="AY188" s="214" t="s">
        <v>123</v>
      </c>
      <c r="BK188" s="216">
        <f>SUM(BK189:BK194)</f>
        <v>0</v>
      </c>
    </row>
    <row r="189" s="2" customFormat="1" ht="24.15" customHeight="1">
      <c r="A189" s="38"/>
      <c r="B189" s="39"/>
      <c r="C189" s="219" t="s">
        <v>319</v>
      </c>
      <c r="D189" s="219" t="s">
        <v>126</v>
      </c>
      <c r="E189" s="220" t="s">
        <v>320</v>
      </c>
      <c r="F189" s="221" t="s">
        <v>321</v>
      </c>
      <c r="G189" s="222" t="s">
        <v>322</v>
      </c>
      <c r="H189" s="223">
        <v>19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41</v>
      </c>
      <c r="O189" s="91"/>
      <c r="P189" s="229">
        <f>O189*H189</f>
        <v>0</v>
      </c>
      <c r="Q189" s="229">
        <v>0.001</v>
      </c>
      <c r="R189" s="229">
        <f>Q189*H189</f>
        <v>0.019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122</v>
      </c>
      <c r="AT189" s="231" t="s">
        <v>126</v>
      </c>
      <c r="AU189" s="231" t="s">
        <v>86</v>
      </c>
      <c r="AY189" s="17" t="s">
        <v>123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84</v>
      </c>
      <c r="BK189" s="232">
        <f>ROUND(I189*H189,2)</f>
        <v>0</v>
      </c>
      <c r="BL189" s="17" t="s">
        <v>122</v>
      </c>
      <c r="BM189" s="231" t="s">
        <v>323</v>
      </c>
    </row>
    <row r="190" s="13" customFormat="1">
      <c r="A190" s="13"/>
      <c r="B190" s="239"/>
      <c r="C190" s="240"/>
      <c r="D190" s="241" t="s">
        <v>209</v>
      </c>
      <c r="E190" s="242" t="s">
        <v>1</v>
      </c>
      <c r="F190" s="243" t="s">
        <v>324</v>
      </c>
      <c r="G190" s="240"/>
      <c r="H190" s="244">
        <v>19</v>
      </c>
      <c r="I190" s="245"/>
      <c r="J190" s="240"/>
      <c r="K190" s="240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209</v>
      </c>
      <c r="AU190" s="250" t="s">
        <v>86</v>
      </c>
      <c r="AV190" s="13" t="s">
        <v>86</v>
      </c>
      <c r="AW190" s="13" t="s">
        <v>32</v>
      </c>
      <c r="AX190" s="13" t="s">
        <v>84</v>
      </c>
      <c r="AY190" s="250" t="s">
        <v>123</v>
      </c>
    </row>
    <row r="191" s="2" customFormat="1" ht="24.15" customHeight="1">
      <c r="A191" s="38"/>
      <c r="B191" s="39"/>
      <c r="C191" s="273" t="s">
        <v>325</v>
      </c>
      <c r="D191" s="273" t="s">
        <v>275</v>
      </c>
      <c r="E191" s="274" t="s">
        <v>326</v>
      </c>
      <c r="F191" s="275" t="s">
        <v>327</v>
      </c>
      <c r="G191" s="276" t="s">
        <v>322</v>
      </c>
      <c r="H191" s="277">
        <v>19</v>
      </c>
      <c r="I191" s="278"/>
      <c r="J191" s="279">
        <f>ROUND(I191*H191,2)</f>
        <v>0</v>
      </c>
      <c r="K191" s="280"/>
      <c r="L191" s="281"/>
      <c r="M191" s="282" t="s">
        <v>1</v>
      </c>
      <c r="N191" s="283" t="s">
        <v>41</v>
      </c>
      <c r="O191" s="91"/>
      <c r="P191" s="229">
        <f>O191*H191</f>
        <v>0</v>
      </c>
      <c r="Q191" s="229">
        <v>0.0035000000000000001</v>
      </c>
      <c r="R191" s="229">
        <f>Q191*H191</f>
        <v>0.066500000000000004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155</v>
      </c>
      <c r="AT191" s="231" t="s">
        <v>275</v>
      </c>
      <c r="AU191" s="231" t="s">
        <v>86</v>
      </c>
      <c r="AY191" s="17" t="s">
        <v>123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84</v>
      </c>
      <c r="BK191" s="232">
        <f>ROUND(I191*H191,2)</f>
        <v>0</v>
      </c>
      <c r="BL191" s="17" t="s">
        <v>122</v>
      </c>
      <c r="BM191" s="231" t="s">
        <v>328</v>
      </c>
    </row>
    <row r="192" s="2" customFormat="1" ht="24.15" customHeight="1">
      <c r="A192" s="38"/>
      <c r="B192" s="39"/>
      <c r="C192" s="219" t="s">
        <v>329</v>
      </c>
      <c r="D192" s="219" t="s">
        <v>126</v>
      </c>
      <c r="E192" s="220" t="s">
        <v>330</v>
      </c>
      <c r="F192" s="221" t="s">
        <v>331</v>
      </c>
      <c r="G192" s="222" t="s">
        <v>224</v>
      </c>
      <c r="H192" s="223">
        <v>57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41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122</v>
      </c>
      <c r="AT192" s="231" t="s">
        <v>126</v>
      </c>
      <c r="AU192" s="231" t="s">
        <v>86</v>
      </c>
      <c r="AY192" s="17" t="s">
        <v>123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84</v>
      </c>
      <c r="BK192" s="232">
        <f>ROUND(I192*H192,2)</f>
        <v>0</v>
      </c>
      <c r="BL192" s="17" t="s">
        <v>122</v>
      </c>
      <c r="BM192" s="231" t="s">
        <v>332</v>
      </c>
    </row>
    <row r="193" s="13" customFormat="1">
      <c r="A193" s="13"/>
      <c r="B193" s="239"/>
      <c r="C193" s="240"/>
      <c r="D193" s="241" t="s">
        <v>209</v>
      </c>
      <c r="E193" s="242" t="s">
        <v>1</v>
      </c>
      <c r="F193" s="243" t="s">
        <v>333</v>
      </c>
      <c r="G193" s="240"/>
      <c r="H193" s="244">
        <v>57</v>
      </c>
      <c r="I193" s="245"/>
      <c r="J193" s="240"/>
      <c r="K193" s="240"/>
      <c r="L193" s="246"/>
      <c r="M193" s="247"/>
      <c r="N193" s="248"/>
      <c r="O193" s="248"/>
      <c r="P193" s="248"/>
      <c r="Q193" s="248"/>
      <c r="R193" s="248"/>
      <c r="S193" s="248"/>
      <c r="T193" s="24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0" t="s">
        <v>209</v>
      </c>
      <c r="AU193" s="250" t="s">
        <v>86</v>
      </c>
      <c r="AV193" s="13" t="s">
        <v>86</v>
      </c>
      <c r="AW193" s="13" t="s">
        <v>32</v>
      </c>
      <c r="AX193" s="13" t="s">
        <v>84</v>
      </c>
      <c r="AY193" s="250" t="s">
        <v>123</v>
      </c>
    </row>
    <row r="194" s="2" customFormat="1" ht="24.15" customHeight="1">
      <c r="A194" s="38"/>
      <c r="B194" s="39"/>
      <c r="C194" s="273" t="s">
        <v>334</v>
      </c>
      <c r="D194" s="273" t="s">
        <v>275</v>
      </c>
      <c r="E194" s="274" t="s">
        <v>335</v>
      </c>
      <c r="F194" s="275" t="s">
        <v>336</v>
      </c>
      <c r="G194" s="276" t="s">
        <v>224</v>
      </c>
      <c r="H194" s="277">
        <v>57</v>
      </c>
      <c r="I194" s="278"/>
      <c r="J194" s="279">
        <f>ROUND(I194*H194,2)</f>
        <v>0</v>
      </c>
      <c r="K194" s="280"/>
      <c r="L194" s="281"/>
      <c r="M194" s="282" t="s">
        <v>1</v>
      </c>
      <c r="N194" s="283" t="s">
        <v>41</v>
      </c>
      <c r="O194" s="91"/>
      <c r="P194" s="229">
        <f>O194*H194</f>
        <v>0</v>
      </c>
      <c r="Q194" s="229">
        <v>0.00248</v>
      </c>
      <c r="R194" s="229">
        <f>Q194*H194</f>
        <v>0.14136000000000001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155</v>
      </c>
      <c r="AT194" s="231" t="s">
        <v>275</v>
      </c>
      <c r="AU194" s="231" t="s">
        <v>86</v>
      </c>
      <c r="AY194" s="17" t="s">
        <v>123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84</v>
      </c>
      <c r="BK194" s="232">
        <f>ROUND(I194*H194,2)</f>
        <v>0</v>
      </c>
      <c r="BL194" s="17" t="s">
        <v>122</v>
      </c>
      <c r="BM194" s="231" t="s">
        <v>337</v>
      </c>
    </row>
    <row r="195" s="12" customFormat="1" ht="22.8" customHeight="1">
      <c r="A195" s="12"/>
      <c r="B195" s="203"/>
      <c r="C195" s="204"/>
      <c r="D195" s="205" t="s">
        <v>75</v>
      </c>
      <c r="E195" s="217" t="s">
        <v>143</v>
      </c>
      <c r="F195" s="217" t="s">
        <v>338</v>
      </c>
      <c r="G195" s="204"/>
      <c r="H195" s="204"/>
      <c r="I195" s="207"/>
      <c r="J195" s="218">
        <f>BK195</f>
        <v>0</v>
      </c>
      <c r="K195" s="204"/>
      <c r="L195" s="209"/>
      <c r="M195" s="210"/>
      <c r="N195" s="211"/>
      <c r="O195" s="211"/>
      <c r="P195" s="212">
        <f>SUM(P196:P223)</f>
        <v>0</v>
      </c>
      <c r="Q195" s="211"/>
      <c r="R195" s="212">
        <f>SUM(R196:R223)</f>
        <v>97.771081999999993</v>
      </c>
      <c r="S195" s="211"/>
      <c r="T195" s="213">
        <f>SUM(T196:T223)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4" t="s">
        <v>84</v>
      </c>
      <c r="AT195" s="215" t="s">
        <v>75</v>
      </c>
      <c r="AU195" s="215" t="s">
        <v>84</v>
      </c>
      <c r="AY195" s="214" t="s">
        <v>123</v>
      </c>
      <c r="BK195" s="216">
        <f>SUM(BK196:BK223)</f>
        <v>0</v>
      </c>
    </row>
    <row r="196" s="2" customFormat="1" ht="14.4" customHeight="1">
      <c r="A196" s="38"/>
      <c r="B196" s="39"/>
      <c r="C196" s="219" t="s">
        <v>339</v>
      </c>
      <c r="D196" s="219" t="s">
        <v>126</v>
      </c>
      <c r="E196" s="220" t="s">
        <v>340</v>
      </c>
      <c r="F196" s="221" t="s">
        <v>341</v>
      </c>
      <c r="G196" s="222" t="s">
        <v>204</v>
      </c>
      <c r="H196" s="223">
        <v>151.19999999999999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41</v>
      </c>
      <c r="O196" s="91"/>
      <c r="P196" s="229">
        <f>O196*H196</f>
        <v>0</v>
      </c>
      <c r="Q196" s="229">
        <v>0.27994000000000002</v>
      </c>
      <c r="R196" s="229">
        <f>Q196*H196</f>
        <v>42.326928000000002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122</v>
      </c>
      <c r="AT196" s="231" t="s">
        <v>126</v>
      </c>
      <c r="AU196" s="231" t="s">
        <v>86</v>
      </c>
      <c r="AY196" s="17" t="s">
        <v>123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84</v>
      </c>
      <c r="BK196" s="232">
        <f>ROUND(I196*H196,2)</f>
        <v>0</v>
      </c>
      <c r="BL196" s="17" t="s">
        <v>122</v>
      </c>
      <c r="BM196" s="231" t="s">
        <v>342</v>
      </c>
    </row>
    <row r="197" s="13" customFormat="1">
      <c r="A197" s="13"/>
      <c r="B197" s="239"/>
      <c r="C197" s="240"/>
      <c r="D197" s="241" t="s">
        <v>209</v>
      </c>
      <c r="E197" s="242" t="s">
        <v>1</v>
      </c>
      <c r="F197" s="243" t="s">
        <v>343</v>
      </c>
      <c r="G197" s="240"/>
      <c r="H197" s="244">
        <v>99</v>
      </c>
      <c r="I197" s="245"/>
      <c r="J197" s="240"/>
      <c r="K197" s="240"/>
      <c r="L197" s="246"/>
      <c r="M197" s="247"/>
      <c r="N197" s="248"/>
      <c r="O197" s="248"/>
      <c r="P197" s="248"/>
      <c r="Q197" s="248"/>
      <c r="R197" s="248"/>
      <c r="S197" s="248"/>
      <c r="T197" s="24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0" t="s">
        <v>209</v>
      </c>
      <c r="AU197" s="250" t="s">
        <v>86</v>
      </c>
      <c r="AV197" s="13" t="s">
        <v>86</v>
      </c>
      <c r="AW197" s="13" t="s">
        <v>32</v>
      </c>
      <c r="AX197" s="13" t="s">
        <v>76</v>
      </c>
      <c r="AY197" s="250" t="s">
        <v>123</v>
      </c>
    </row>
    <row r="198" s="13" customFormat="1">
      <c r="A198" s="13"/>
      <c r="B198" s="239"/>
      <c r="C198" s="240"/>
      <c r="D198" s="241" t="s">
        <v>209</v>
      </c>
      <c r="E198" s="242" t="s">
        <v>1</v>
      </c>
      <c r="F198" s="243" t="s">
        <v>344</v>
      </c>
      <c r="G198" s="240"/>
      <c r="H198" s="244">
        <v>52.200000000000003</v>
      </c>
      <c r="I198" s="245"/>
      <c r="J198" s="240"/>
      <c r="K198" s="240"/>
      <c r="L198" s="246"/>
      <c r="M198" s="247"/>
      <c r="N198" s="248"/>
      <c r="O198" s="248"/>
      <c r="P198" s="248"/>
      <c r="Q198" s="248"/>
      <c r="R198" s="248"/>
      <c r="S198" s="248"/>
      <c r="T198" s="24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0" t="s">
        <v>209</v>
      </c>
      <c r="AU198" s="250" t="s">
        <v>86</v>
      </c>
      <c r="AV198" s="13" t="s">
        <v>86</v>
      </c>
      <c r="AW198" s="13" t="s">
        <v>32</v>
      </c>
      <c r="AX198" s="13" t="s">
        <v>76</v>
      </c>
      <c r="AY198" s="250" t="s">
        <v>123</v>
      </c>
    </row>
    <row r="199" s="14" customFormat="1">
      <c r="A199" s="14"/>
      <c r="B199" s="251"/>
      <c r="C199" s="252"/>
      <c r="D199" s="241" t="s">
        <v>209</v>
      </c>
      <c r="E199" s="253" t="s">
        <v>1</v>
      </c>
      <c r="F199" s="254" t="s">
        <v>228</v>
      </c>
      <c r="G199" s="252"/>
      <c r="H199" s="255">
        <v>151.19999999999999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1" t="s">
        <v>209</v>
      </c>
      <c r="AU199" s="261" t="s">
        <v>86</v>
      </c>
      <c r="AV199" s="14" t="s">
        <v>122</v>
      </c>
      <c r="AW199" s="14" t="s">
        <v>32</v>
      </c>
      <c r="AX199" s="14" t="s">
        <v>84</v>
      </c>
      <c r="AY199" s="261" t="s">
        <v>123</v>
      </c>
    </row>
    <row r="200" s="2" customFormat="1" ht="24.15" customHeight="1">
      <c r="A200" s="38"/>
      <c r="B200" s="39"/>
      <c r="C200" s="219" t="s">
        <v>345</v>
      </c>
      <c r="D200" s="219" t="s">
        <v>126</v>
      </c>
      <c r="E200" s="220" t="s">
        <v>346</v>
      </c>
      <c r="F200" s="221" t="s">
        <v>347</v>
      </c>
      <c r="G200" s="222" t="s">
        <v>204</v>
      </c>
      <c r="H200" s="223">
        <v>52.200000000000003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41</v>
      </c>
      <c r="O200" s="91"/>
      <c r="P200" s="229">
        <f>O200*H200</f>
        <v>0</v>
      </c>
      <c r="Q200" s="229">
        <v>0.49586999999999998</v>
      </c>
      <c r="R200" s="229">
        <f>Q200*H200</f>
        <v>25.884414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122</v>
      </c>
      <c r="AT200" s="231" t="s">
        <v>126</v>
      </c>
      <c r="AU200" s="231" t="s">
        <v>86</v>
      </c>
      <c r="AY200" s="17" t="s">
        <v>123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84</v>
      </c>
      <c r="BK200" s="232">
        <f>ROUND(I200*H200,2)</f>
        <v>0</v>
      </c>
      <c r="BL200" s="17" t="s">
        <v>122</v>
      </c>
      <c r="BM200" s="231" t="s">
        <v>348</v>
      </c>
    </row>
    <row r="201" s="13" customFormat="1">
      <c r="A201" s="13"/>
      <c r="B201" s="239"/>
      <c r="C201" s="240"/>
      <c r="D201" s="241" t="s">
        <v>209</v>
      </c>
      <c r="E201" s="242" t="s">
        <v>1</v>
      </c>
      <c r="F201" s="243" t="s">
        <v>349</v>
      </c>
      <c r="G201" s="240"/>
      <c r="H201" s="244">
        <v>52.200000000000003</v>
      </c>
      <c r="I201" s="245"/>
      <c r="J201" s="240"/>
      <c r="K201" s="240"/>
      <c r="L201" s="246"/>
      <c r="M201" s="247"/>
      <c r="N201" s="248"/>
      <c r="O201" s="248"/>
      <c r="P201" s="248"/>
      <c r="Q201" s="248"/>
      <c r="R201" s="248"/>
      <c r="S201" s="248"/>
      <c r="T201" s="24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0" t="s">
        <v>209</v>
      </c>
      <c r="AU201" s="250" t="s">
        <v>86</v>
      </c>
      <c r="AV201" s="13" t="s">
        <v>86</v>
      </c>
      <c r="AW201" s="13" t="s">
        <v>32</v>
      </c>
      <c r="AX201" s="13" t="s">
        <v>84</v>
      </c>
      <c r="AY201" s="250" t="s">
        <v>123</v>
      </c>
    </row>
    <row r="202" s="2" customFormat="1" ht="24.15" customHeight="1">
      <c r="A202" s="38"/>
      <c r="B202" s="39"/>
      <c r="C202" s="219" t="s">
        <v>350</v>
      </c>
      <c r="D202" s="219" t="s">
        <v>126</v>
      </c>
      <c r="E202" s="220" t="s">
        <v>351</v>
      </c>
      <c r="F202" s="221" t="s">
        <v>352</v>
      </c>
      <c r="G202" s="222" t="s">
        <v>204</v>
      </c>
      <c r="H202" s="223">
        <v>99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41</v>
      </c>
      <c r="O202" s="91"/>
      <c r="P202" s="229">
        <f>O202*H202</f>
        <v>0</v>
      </c>
      <c r="Q202" s="229">
        <v>0.084250000000000005</v>
      </c>
      <c r="R202" s="229">
        <f>Q202*H202</f>
        <v>8.3407499999999999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122</v>
      </c>
      <c r="AT202" s="231" t="s">
        <v>126</v>
      </c>
      <c r="AU202" s="231" t="s">
        <v>86</v>
      </c>
      <c r="AY202" s="17" t="s">
        <v>123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84</v>
      </c>
      <c r="BK202" s="232">
        <f>ROUND(I202*H202,2)</f>
        <v>0</v>
      </c>
      <c r="BL202" s="17" t="s">
        <v>122</v>
      </c>
      <c r="BM202" s="231" t="s">
        <v>353</v>
      </c>
    </row>
    <row r="203" s="13" customFormat="1">
      <c r="A203" s="13"/>
      <c r="B203" s="239"/>
      <c r="C203" s="240"/>
      <c r="D203" s="241" t="s">
        <v>209</v>
      </c>
      <c r="E203" s="242" t="s">
        <v>1</v>
      </c>
      <c r="F203" s="243" t="s">
        <v>354</v>
      </c>
      <c r="G203" s="240"/>
      <c r="H203" s="244">
        <v>90</v>
      </c>
      <c r="I203" s="245"/>
      <c r="J203" s="240"/>
      <c r="K203" s="240"/>
      <c r="L203" s="246"/>
      <c r="M203" s="247"/>
      <c r="N203" s="248"/>
      <c r="O203" s="248"/>
      <c r="P203" s="248"/>
      <c r="Q203" s="248"/>
      <c r="R203" s="248"/>
      <c r="S203" s="248"/>
      <c r="T203" s="24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0" t="s">
        <v>209</v>
      </c>
      <c r="AU203" s="250" t="s">
        <v>86</v>
      </c>
      <c r="AV203" s="13" t="s">
        <v>86</v>
      </c>
      <c r="AW203" s="13" t="s">
        <v>32</v>
      </c>
      <c r="AX203" s="13" t="s">
        <v>76</v>
      </c>
      <c r="AY203" s="250" t="s">
        <v>123</v>
      </c>
    </row>
    <row r="204" s="13" customFormat="1">
      <c r="A204" s="13"/>
      <c r="B204" s="239"/>
      <c r="C204" s="240"/>
      <c r="D204" s="241" t="s">
        <v>209</v>
      </c>
      <c r="E204" s="242" t="s">
        <v>1</v>
      </c>
      <c r="F204" s="243" t="s">
        <v>355</v>
      </c>
      <c r="G204" s="240"/>
      <c r="H204" s="244">
        <v>5.5</v>
      </c>
      <c r="I204" s="245"/>
      <c r="J204" s="240"/>
      <c r="K204" s="240"/>
      <c r="L204" s="246"/>
      <c r="M204" s="247"/>
      <c r="N204" s="248"/>
      <c r="O204" s="248"/>
      <c r="P204" s="248"/>
      <c r="Q204" s="248"/>
      <c r="R204" s="248"/>
      <c r="S204" s="248"/>
      <c r="T204" s="24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0" t="s">
        <v>209</v>
      </c>
      <c r="AU204" s="250" t="s">
        <v>86</v>
      </c>
      <c r="AV204" s="13" t="s">
        <v>86</v>
      </c>
      <c r="AW204" s="13" t="s">
        <v>32</v>
      </c>
      <c r="AX204" s="13" t="s">
        <v>76</v>
      </c>
      <c r="AY204" s="250" t="s">
        <v>123</v>
      </c>
    </row>
    <row r="205" s="13" customFormat="1">
      <c r="A205" s="13"/>
      <c r="B205" s="239"/>
      <c r="C205" s="240"/>
      <c r="D205" s="241" t="s">
        <v>209</v>
      </c>
      <c r="E205" s="242" t="s">
        <v>1</v>
      </c>
      <c r="F205" s="243" t="s">
        <v>356</v>
      </c>
      <c r="G205" s="240"/>
      <c r="H205" s="244">
        <v>3.5</v>
      </c>
      <c r="I205" s="245"/>
      <c r="J205" s="240"/>
      <c r="K205" s="240"/>
      <c r="L205" s="246"/>
      <c r="M205" s="247"/>
      <c r="N205" s="248"/>
      <c r="O205" s="248"/>
      <c r="P205" s="248"/>
      <c r="Q205" s="248"/>
      <c r="R205" s="248"/>
      <c r="S205" s="248"/>
      <c r="T205" s="24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0" t="s">
        <v>209</v>
      </c>
      <c r="AU205" s="250" t="s">
        <v>86</v>
      </c>
      <c r="AV205" s="13" t="s">
        <v>86</v>
      </c>
      <c r="AW205" s="13" t="s">
        <v>32</v>
      </c>
      <c r="AX205" s="13" t="s">
        <v>76</v>
      </c>
      <c r="AY205" s="250" t="s">
        <v>123</v>
      </c>
    </row>
    <row r="206" s="14" customFormat="1">
      <c r="A206" s="14"/>
      <c r="B206" s="251"/>
      <c r="C206" s="252"/>
      <c r="D206" s="241" t="s">
        <v>209</v>
      </c>
      <c r="E206" s="253" t="s">
        <v>1</v>
      </c>
      <c r="F206" s="254" t="s">
        <v>228</v>
      </c>
      <c r="G206" s="252"/>
      <c r="H206" s="255">
        <v>99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1" t="s">
        <v>209</v>
      </c>
      <c r="AU206" s="261" t="s">
        <v>86</v>
      </c>
      <c r="AV206" s="14" t="s">
        <v>122</v>
      </c>
      <c r="AW206" s="14" t="s">
        <v>32</v>
      </c>
      <c r="AX206" s="14" t="s">
        <v>84</v>
      </c>
      <c r="AY206" s="261" t="s">
        <v>123</v>
      </c>
    </row>
    <row r="207" s="2" customFormat="1" ht="24.15" customHeight="1">
      <c r="A207" s="38"/>
      <c r="B207" s="39"/>
      <c r="C207" s="273" t="s">
        <v>357</v>
      </c>
      <c r="D207" s="273" t="s">
        <v>275</v>
      </c>
      <c r="E207" s="274" t="s">
        <v>358</v>
      </c>
      <c r="F207" s="275" t="s">
        <v>359</v>
      </c>
      <c r="G207" s="276" t="s">
        <v>204</v>
      </c>
      <c r="H207" s="277">
        <v>5.5</v>
      </c>
      <c r="I207" s="278"/>
      <c r="J207" s="279">
        <f>ROUND(I207*H207,2)</f>
        <v>0</v>
      </c>
      <c r="K207" s="280"/>
      <c r="L207" s="281"/>
      <c r="M207" s="282" t="s">
        <v>1</v>
      </c>
      <c r="N207" s="283" t="s">
        <v>41</v>
      </c>
      <c r="O207" s="91"/>
      <c r="P207" s="229">
        <f>O207*H207</f>
        <v>0</v>
      </c>
      <c r="Q207" s="229">
        <v>0.13100000000000001</v>
      </c>
      <c r="R207" s="229">
        <f>Q207*H207</f>
        <v>0.72050000000000003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155</v>
      </c>
      <c r="AT207" s="231" t="s">
        <v>275</v>
      </c>
      <c r="AU207" s="231" t="s">
        <v>86</v>
      </c>
      <c r="AY207" s="17" t="s">
        <v>123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84</v>
      </c>
      <c r="BK207" s="232">
        <f>ROUND(I207*H207,2)</f>
        <v>0</v>
      </c>
      <c r="BL207" s="17" t="s">
        <v>122</v>
      </c>
      <c r="BM207" s="231" t="s">
        <v>360</v>
      </c>
    </row>
    <row r="208" s="2" customFormat="1" ht="14.4" customHeight="1">
      <c r="A208" s="38"/>
      <c r="B208" s="39"/>
      <c r="C208" s="273" t="s">
        <v>361</v>
      </c>
      <c r="D208" s="273" t="s">
        <v>275</v>
      </c>
      <c r="E208" s="274" t="s">
        <v>362</v>
      </c>
      <c r="F208" s="275" t="s">
        <v>363</v>
      </c>
      <c r="G208" s="276" t="s">
        <v>204</v>
      </c>
      <c r="H208" s="277">
        <v>3.5</v>
      </c>
      <c r="I208" s="278"/>
      <c r="J208" s="279">
        <f>ROUND(I208*H208,2)</f>
        <v>0</v>
      </c>
      <c r="K208" s="280"/>
      <c r="L208" s="281"/>
      <c r="M208" s="282" t="s">
        <v>1</v>
      </c>
      <c r="N208" s="283" t="s">
        <v>41</v>
      </c>
      <c r="O208" s="91"/>
      <c r="P208" s="229">
        <f>O208*H208</f>
        <v>0</v>
      </c>
      <c r="Q208" s="229">
        <v>0.13100000000000001</v>
      </c>
      <c r="R208" s="229">
        <f>Q208*H208</f>
        <v>0.45850000000000002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155</v>
      </c>
      <c r="AT208" s="231" t="s">
        <v>275</v>
      </c>
      <c r="AU208" s="231" t="s">
        <v>86</v>
      </c>
      <c r="AY208" s="17" t="s">
        <v>123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84</v>
      </c>
      <c r="BK208" s="232">
        <f>ROUND(I208*H208,2)</f>
        <v>0</v>
      </c>
      <c r="BL208" s="17" t="s">
        <v>122</v>
      </c>
      <c r="BM208" s="231" t="s">
        <v>364</v>
      </c>
    </row>
    <row r="209" s="2" customFormat="1" ht="14.4" customHeight="1">
      <c r="A209" s="38"/>
      <c r="B209" s="39"/>
      <c r="C209" s="273" t="s">
        <v>365</v>
      </c>
      <c r="D209" s="273" t="s">
        <v>275</v>
      </c>
      <c r="E209" s="274" t="s">
        <v>366</v>
      </c>
      <c r="F209" s="275" t="s">
        <v>367</v>
      </c>
      <c r="G209" s="276" t="s">
        <v>204</v>
      </c>
      <c r="H209" s="277">
        <v>90</v>
      </c>
      <c r="I209" s="278"/>
      <c r="J209" s="279">
        <f>ROUND(I209*H209,2)</f>
        <v>0</v>
      </c>
      <c r="K209" s="280"/>
      <c r="L209" s="281"/>
      <c r="M209" s="282" t="s">
        <v>1</v>
      </c>
      <c r="N209" s="283" t="s">
        <v>41</v>
      </c>
      <c r="O209" s="91"/>
      <c r="P209" s="229">
        <f>O209*H209</f>
        <v>0</v>
      </c>
      <c r="Q209" s="229">
        <v>0.13100000000000001</v>
      </c>
      <c r="R209" s="229">
        <f>Q209*H209</f>
        <v>11.790000000000001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155</v>
      </c>
      <c r="AT209" s="231" t="s">
        <v>275</v>
      </c>
      <c r="AU209" s="231" t="s">
        <v>86</v>
      </c>
      <c r="AY209" s="17" t="s">
        <v>123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84</v>
      </c>
      <c r="BK209" s="232">
        <f>ROUND(I209*H209,2)</f>
        <v>0</v>
      </c>
      <c r="BL209" s="17" t="s">
        <v>122</v>
      </c>
      <c r="BM209" s="231" t="s">
        <v>368</v>
      </c>
    </row>
    <row r="210" s="2" customFormat="1" ht="37.8" customHeight="1">
      <c r="A210" s="38"/>
      <c r="B210" s="39"/>
      <c r="C210" s="219" t="s">
        <v>369</v>
      </c>
      <c r="D210" s="219" t="s">
        <v>126</v>
      </c>
      <c r="E210" s="220" t="s">
        <v>370</v>
      </c>
      <c r="F210" s="221" t="s">
        <v>371</v>
      </c>
      <c r="G210" s="222" t="s">
        <v>204</v>
      </c>
      <c r="H210" s="223">
        <v>9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41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122</v>
      </c>
      <c r="AT210" s="231" t="s">
        <v>126</v>
      </c>
      <c r="AU210" s="231" t="s">
        <v>86</v>
      </c>
      <c r="AY210" s="17" t="s">
        <v>123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84</v>
      </c>
      <c r="BK210" s="232">
        <f>ROUND(I210*H210,2)</f>
        <v>0</v>
      </c>
      <c r="BL210" s="17" t="s">
        <v>122</v>
      </c>
      <c r="BM210" s="231" t="s">
        <v>372</v>
      </c>
    </row>
    <row r="211" s="2" customFormat="1" ht="24.15" customHeight="1">
      <c r="A211" s="38"/>
      <c r="B211" s="39"/>
      <c r="C211" s="219" t="s">
        <v>373</v>
      </c>
      <c r="D211" s="219" t="s">
        <v>126</v>
      </c>
      <c r="E211" s="220" t="s">
        <v>374</v>
      </c>
      <c r="F211" s="221" t="s">
        <v>375</v>
      </c>
      <c r="G211" s="222" t="s">
        <v>204</v>
      </c>
      <c r="H211" s="223">
        <v>14.199999999999999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41</v>
      </c>
      <c r="O211" s="91"/>
      <c r="P211" s="229">
        <f>O211*H211</f>
        <v>0</v>
      </c>
      <c r="Q211" s="229">
        <v>0.085650000000000004</v>
      </c>
      <c r="R211" s="229">
        <f>Q211*H211</f>
        <v>1.2162299999999999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122</v>
      </c>
      <c r="AT211" s="231" t="s">
        <v>126</v>
      </c>
      <c r="AU211" s="231" t="s">
        <v>86</v>
      </c>
      <c r="AY211" s="17" t="s">
        <v>123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84</v>
      </c>
      <c r="BK211" s="232">
        <f>ROUND(I211*H211,2)</f>
        <v>0</v>
      </c>
      <c r="BL211" s="17" t="s">
        <v>122</v>
      </c>
      <c r="BM211" s="231" t="s">
        <v>376</v>
      </c>
    </row>
    <row r="212" s="13" customFormat="1">
      <c r="A212" s="13"/>
      <c r="B212" s="239"/>
      <c r="C212" s="240"/>
      <c r="D212" s="241" t="s">
        <v>209</v>
      </c>
      <c r="E212" s="242" t="s">
        <v>1</v>
      </c>
      <c r="F212" s="243" t="s">
        <v>377</v>
      </c>
      <c r="G212" s="240"/>
      <c r="H212" s="244">
        <v>10</v>
      </c>
      <c r="I212" s="245"/>
      <c r="J212" s="240"/>
      <c r="K212" s="240"/>
      <c r="L212" s="246"/>
      <c r="M212" s="247"/>
      <c r="N212" s="248"/>
      <c r="O212" s="248"/>
      <c r="P212" s="248"/>
      <c r="Q212" s="248"/>
      <c r="R212" s="248"/>
      <c r="S212" s="248"/>
      <c r="T212" s="24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0" t="s">
        <v>209</v>
      </c>
      <c r="AU212" s="250" t="s">
        <v>86</v>
      </c>
      <c r="AV212" s="13" t="s">
        <v>86</v>
      </c>
      <c r="AW212" s="13" t="s">
        <v>32</v>
      </c>
      <c r="AX212" s="13" t="s">
        <v>76</v>
      </c>
      <c r="AY212" s="250" t="s">
        <v>123</v>
      </c>
    </row>
    <row r="213" s="13" customFormat="1">
      <c r="A213" s="13"/>
      <c r="B213" s="239"/>
      <c r="C213" s="240"/>
      <c r="D213" s="241" t="s">
        <v>209</v>
      </c>
      <c r="E213" s="242" t="s">
        <v>1</v>
      </c>
      <c r="F213" s="243" t="s">
        <v>378</v>
      </c>
      <c r="G213" s="240"/>
      <c r="H213" s="244">
        <v>4.2000000000000002</v>
      </c>
      <c r="I213" s="245"/>
      <c r="J213" s="240"/>
      <c r="K213" s="240"/>
      <c r="L213" s="246"/>
      <c r="M213" s="247"/>
      <c r="N213" s="248"/>
      <c r="O213" s="248"/>
      <c r="P213" s="248"/>
      <c r="Q213" s="248"/>
      <c r="R213" s="248"/>
      <c r="S213" s="248"/>
      <c r="T213" s="24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0" t="s">
        <v>209</v>
      </c>
      <c r="AU213" s="250" t="s">
        <v>86</v>
      </c>
      <c r="AV213" s="13" t="s">
        <v>86</v>
      </c>
      <c r="AW213" s="13" t="s">
        <v>32</v>
      </c>
      <c r="AX213" s="13" t="s">
        <v>76</v>
      </c>
      <c r="AY213" s="250" t="s">
        <v>123</v>
      </c>
    </row>
    <row r="214" s="14" customFormat="1">
      <c r="A214" s="14"/>
      <c r="B214" s="251"/>
      <c r="C214" s="252"/>
      <c r="D214" s="241" t="s">
        <v>209</v>
      </c>
      <c r="E214" s="253" t="s">
        <v>1</v>
      </c>
      <c r="F214" s="254" t="s">
        <v>228</v>
      </c>
      <c r="G214" s="252"/>
      <c r="H214" s="255">
        <v>14.199999999999999</v>
      </c>
      <c r="I214" s="256"/>
      <c r="J214" s="252"/>
      <c r="K214" s="252"/>
      <c r="L214" s="257"/>
      <c r="M214" s="258"/>
      <c r="N214" s="259"/>
      <c r="O214" s="259"/>
      <c r="P214" s="259"/>
      <c r="Q214" s="259"/>
      <c r="R214" s="259"/>
      <c r="S214" s="259"/>
      <c r="T214" s="26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1" t="s">
        <v>209</v>
      </c>
      <c r="AU214" s="261" t="s">
        <v>86</v>
      </c>
      <c r="AV214" s="14" t="s">
        <v>122</v>
      </c>
      <c r="AW214" s="14" t="s">
        <v>32</v>
      </c>
      <c r="AX214" s="14" t="s">
        <v>84</v>
      </c>
      <c r="AY214" s="261" t="s">
        <v>123</v>
      </c>
    </row>
    <row r="215" s="2" customFormat="1" ht="24.15" customHeight="1">
      <c r="A215" s="38"/>
      <c r="B215" s="39"/>
      <c r="C215" s="273" t="s">
        <v>379</v>
      </c>
      <c r="D215" s="273" t="s">
        <v>275</v>
      </c>
      <c r="E215" s="274" t="s">
        <v>380</v>
      </c>
      <c r="F215" s="275" t="s">
        <v>381</v>
      </c>
      <c r="G215" s="276" t="s">
        <v>204</v>
      </c>
      <c r="H215" s="277">
        <v>4.2000000000000002</v>
      </c>
      <c r="I215" s="278"/>
      <c r="J215" s="279">
        <f>ROUND(I215*H215,2)</f>
        <v>0</v>
      </c>
      <c r="K215" s="280"/>
      <c r="L215" s="281"/>
      <c r="M215" s="282" t="s">
        <v>1</v>
      </c>
      <c r="N215" s="283" t="s">
        <v>41</v>
      </c>
      <c r="O215" s="91"/>
      <c r="P215" s="229">
        <f>O215*H215</f>
        <v>0</v>
      </c>
      <c r="Q215" s="229">
        <v>0.13100000000000001</v>
      </c>
      <c r="R215" s="229">
        <f>Q215*H215</f>
        <v>0.55020000000000002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155</v>
      </c>
      <c r="AT215" s="231" t="s">
        <v>275</v>
      </c>
      <c r="AU215" s="231" t="s">
        <v>86</v>
      </c>
      <c r="AY215" s="17" t="s">
        <v>123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84</v>
      </c>
      <c r="BK215" s="232">
        <f>ROUND(I215*H215,2)</f>
        <v>0</v>
      </c>
      <c r="BL215" s="17" t="s">
        <v>122</v>
      </c>
      <c r="BM215" s="231" t="s">
        <v>382</v>
      </c>
    </row>
    <row r="216" s="2" customFormat="1" ht="14.4" customHeight="1">
      <c r="A216" s="38"/>
      <c r="B216" s="39"/>
      <c r="C216" s="273" t="s">
        <v>383</v>
      </c>
      <c r="D216" s="273" t="s">
        <v>275</v>
      </c>
      <c r="E216" s="274" t="s">
        <v>384</v>
      </c>
      <c r="F216" s="275" t="s">
        <v>385</v>
      </c>
      <c r="G216" s="276" t="s">
        <v>204</v>
      </c>
      <c r="H216" s="277">
        <v>10</v>
      </c>
      <c r="I216" s="278"/>
      <c r="J216" s="279">
        <f>ROUND(I216*H216,2)</f>
        <v>0</v>
      </c>
      <c r="K216" s="280"/>
      <c r="L216" s="281"/>
      <c r="M216" s="282" t="s">
        <v>1</v>
      </c>
      <c r="N216" s="283" t="s">
        <v>41</v>
      </c>
      <c r="O216" s="91"/>
      <c r="P216" s="229">
        <f>O216*H216</f>
        <v>0</v>
      </c>
      <c r="Q216" s="229">
        <v>0.17599999999999999</v>
      </c>
      <c r="R216" s="229">
        <f>Q216*H216</f>
        <v>1.7599999999999998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155</v>
      </c>
      <c r="AT216" s="231" t="s">
        <v>275</v>
      </c>
      <c r="AU216" s="231" t="s">
        <v>86</v>
      </c>
      <c r="AY216" s="17" t="s">
        <v>123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84</v>
      </c>
      <c r="BK216" s="232">
        <f>ROUND(I216*H216,2)</f>
        <v>0</v>
      </c>
      <c r="BL216" s="17" t="s">
        <v>122</v>
      </c>
      <c r="BM216" s="231" t="s">
        <v>386</v>
      </c>
    </row>
    <row r="217" s="2" customFormat="1" ht="37.8" customHeight="1">
      <c r="A217" s="38"/>
      <c r="B217" s="39"/>
      <c r="C217" s="219" t="s">
        <v>387</v>
      </c>
      <c r="D217" s="219" t="s">
        <v>126</v>
      </c>
      <c r="E217" s="220" t="s">
        <v>388</v>
      </c>
      <c r="F217" s="221" t="s">
        <v>389</v>
      </c>
      <c r="G217" s="222" t="s">
        <v>204</v>
      </c>
      <c r="H217" s="223">
        <v>4.2000000000000002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41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122</v>
      </c>
      <c r="AT217" s="231" t="s">
        <v>126</v>
      </c>
      <c r="AU217" s="231" t="s">
        <v>86</v>
      </c>
      <c r="AY217" s="17" t="s">
        <v>123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84</v>
      </c>
      <c r="BK217" s="232">
        <f>ROUND(I217*H217,2)</f>
        <v>0</v>
      </c>
      <c r="BL217" s="17" t="s">
        <v>122</v>
      </c>
      <c r="BM217" s="231" t="s">
        <v>390</v>
      </c>
    </row>
    <row r="218" s="2" customFormat="1" ht="24.15" customHeight="1">
      <c r="A218" s="38"/>
      <c r="B218" s="39"/>
      <c r="C218" s="219" t="s">
        <v>391</v>
      </c>
      <c r="D218" s="219" t="s">
        <v>126</v>
      </c>
      <c r="E218" s="220" t="s">
        <v>392</v>
      </c>
      <c r="F218" s="221" t="s">
        <v>393</v>
      </c>
      <c r="G218" s="222" t="s">
        <v>204</v>
      </c>
      <c r="H218" s="223">
        <v>38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41</v>
      </c>
      <c r="O218" s="91"/>
      <c r="P218" s="229">
        <f>O218*H218</f>
        <v>0</v>
      </c>
      <c r="Q218" s="229">
        <v>0.10362</v>
      </c>
      <c r="R218" s="229">
        <f>Q218*H218</f>
        <v>3.9375599999999999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122</v>
      </c>
      <c r="AT218" s="231" t="s">
        <v>126</v>
      </c>
      <c r="AU218" s="231" t="s">
        <v>86</v>
      </c>
      <c r="AY218" s="17" t="s">
        <v>123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84</v>
      </c>
      <c r="BK218" s="232">
        <f>ROUND(I218*H218,2)</f>
        <v>0</v>
      </c>
      <c r="BL218" s="17" t="s">
        <v>122</v>
      </c>
      <c r="BM218" s="231" t="s">
        <v>394</v>
      </c>
    </row>
    <row r="219" s="13" customFormat="1">
      <c r="A219" s="13"/>
      <c r="B219" s="239"/>
      <c r="C219" s="240"/>
      <c r="D219" s="241" t="s">
        <v>209</v>
      </c>
      <c r="E219" s="242" t="s">
        <v>1</v>
      </c>
      <c r="F219" s="243" t="s">
        <v>395</v>
      </c>
      <c r="G219" s="240"/>
      <c r="H219" s="244">
        <v>32</v>
      </c>
      <c r="I219" s="245"/>
      <c r="J219" s="240"/>
      <c r="K219" s="240"/>
      <c r="L219" s="246"/>
      <c r="M219" s="247"/>
      <c r="N219" s="248"/>
      <c r="O219" s="248"/>
      <c r="P219" s="248"/>
      <c r="Q219" s="248"/>
      <c r="R219" s="248"/>
      <c r="S219" s="248"/>
      <c r="T219" s="24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0" t="s">
        <v>209</v>
      </c>
      <c r="AU219" s="250" t="s">
        <v>86</v>
      </c>
      <c r="AV219" s="13" t="s">
        <v>86</v>
      </c>
      <c r="AW219" s="13" t="s">
        <v>32</v>
      </c>
      <c r="AX219" s="13" t="s">
        <v>76</v>
      </c>
      <c r="AY219" s="250" t="s">
        <v>123</v>
      </c>
    </row>
    <row r="220" s="13" customFormat="1">
      <c r="A220" s="13"/>
      <c r="B220" s="239"/>
      <c r="C220" s="240"/>
      <c r="D220" s="241" t="s">
        <v>209</v>
      </c>
      <c r="E220" s="242" t="s">
        <v>1</v>
      </c>
      <c r="F220" s="243" t="s">
        <v>396</v>
      </c>
      <c r="G220" s="240"/>
      <c r="H220" s="244">
        <v>6</v>
      </c>
      <c r="I220" s="245"/>
      <c r="J220" s="240"/>
      <c r="K220" s="240"/>
      <c r="L220" s="246"/>
      <c r="M220" s="247"/>
      <c r="N220" s="248"/>
      <c r="O220" s="248"/>
      <c r="P220" s="248"/>
      <c r="Q220" s="248"/>
      <c r="R220" s="248"/>
      <c r="S220" s="248"/>
      <c r="T220" s="24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0" t="s">
        <v>209</v>
      </c>
      <c r="AU220" s="250" t="s">
        <v>86</v>
      </c>
      <c r="AV220" s="13" t="s">
        <v>86</v>
      </c>
      <c r="AW220" s="13" t="s">
        <v>32</v>
      </c>
      <c r="AX220" s="13" t="s">
        <v>76</v>
      </c>
      <c r="AY220" s="250" t="s">
        <v>123</v>
      </c>
    </row>
    <row r="221" s="14" customFormat="1">
      <c r="A221" s="14"/>
      <c r="B221" s="251"/>
      <c r="C221" s="252"/>
      <c r="D221" s="241" t="s">
        <v>209</v>
      </c>
      <c r="E221" s="253" t="s">
        <v>1</v>
      </c>
      <c r="F221" s="254" t="s">
        <v>228</v>
      </c>
      <c r="G221" s="252"/>
      <c r="H221" s="255">
        <v>38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1" t="s">
        <v>209</v>
      </c>
      <c r="AU221" s="261" t="s">
        <v>86</v>
      </c>
      <c r="AV221" s="14" t="s">
        <v>122</v>
      </c>
      <c r="AW221" s="14" t="s">
        <v>32</v>
      </c>
      <c r="AX221" s="14" t="s">
        <v>84</v>
      </c>
      <c r="AY221" s="261" t="s">
        <v>123</v>
      </c>
    </row>
    <row r="222" s="2" customFormat="1" ht="24.15" customHeight="1">
      <c r="A222" s="38"/>
      <c r="B222" s="39"/>
      <c r="C222" s="273" t="s">
        <v>397</v>
      </c>
      <c r="D222" s="273" t="s">
        <v>275</v>
      </c>
      <c r="E222" s="274" t="s">
        <v>358</v>
      </c>
      <c r="F222" s="275" t="s">
        <v>359</v>
      </c>
      <c r="G222" s="276" t="s">
        <v>204</v>
      </c>
      <c r="H222" s="277">
        <v>6</v>
      </c>
      <c r="I222" s="278"/>
      <c r="J222" s="279">
        <f>ROUND(I222*H222,2)</f>
        <v>0</v>
      </c>
      <c r="K222" s="280"/>
      <c r="L222" s="281"/>
      <c r="M222" s="282" t="s">
        <v>1</v>
      </c>
      <c r="N222" s="283" t="s">
        <v>41</v>
      </c>
      <c r="O222" s="91"/>
      <c r="P222" s="229">
        <f>O222*H222</f>
        <v>0</v>
      </c>
      <c r="Q222" s="229">
        <v>0.13100000000000001</v>
      </c>
      <c r="R222" s="229">
        <f>Q222*H222</f>
        <v>0.78600000000000003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155</v>
      </c>
      <c r="AT222" s="231" t="s">
        <v>275</v>
      </c>
      <c r="AU222" s="231" t="s">
        <v>86</v>
      </c>
      <c r="AY222" s="17" t="s">
        <v>123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84</v>
      </c>
      <c r="BK222" s="232">
        <f>ROUND(I222*H222,2)</f>
        <v>0</v>
      </c>
      <c r="BL222" s="17" t="s">
        <v>122</v>
      </c>
      <c r="BM222" s="231" t="s">
        <v>398</v>
      </c>
    </row>
    <row r="223" s="2" customFormat="1" ht="24.15" customHeight="1">
      <c r="A223" s="38"/>
      <c r="B223" s="39"/>
      <c r="C223" s="219" t="s">
        <v>399</v>
      </c>
      <c r="D223" s="219" t="s">
        <v>126</v>
      </c>
      <c r="E223" s="220" t="s">
        <v>400</v>
      </c>
      <c r="F223" s="221" t="s">
        <v>401</v>
      </c>
      <c r="G223" s="222" t="s">
        <v>204</v>
      </c>
      <c r="H223" s="223">
        <v>6</v>
      </c>
      <c r="I223" s="224"/>
      <c r="J223" s="225">
        <f>ROUND(I223*H223,2)</f>
        <v>0</v>
      </c>
      <c r="K223" s="226"/>
      <c r="L223" s="44"/>
      <c r="M223" s="227" t="s">
        <v>1</v>
      </c>
      <c r="N223" s="228" t="s">
        <v>41</v>
      </c>
      <c r="O223" s="91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122</v>
      </c>
      <c r="AT223" s="231" t="s">
        <v>126</v>
      </c>
      <c r="AU223" s="231" t="s">
        <v>86</v>
      </c>
      <c r="AY223" s="17" t="s">
        <v>123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84</v>
      </c>
      <c r="BK223" s="232">
        <f>ROUND(I223*H223,2)</f>
        <v>0</v>
      </c>
      <c r="BL223" s="17" t="s">
        <v>122</v>
      </c>
      <c r="BM223" s="231" t="s">
        <v>402</v>
      </c>
    </row>
    <row r="224" s="12" customFormat="1" ht="22.8" customHeight="1">
      <c r="A224" s="12"/>
      <c r="B224" s="203"/>
      <c r="C224" s="204"/>
      <c r="D224" s="205" t="s">
        <v>75</v>
      </c>
      <c r="E224" s="217" t="s">
        <v>159</v>
      </c>
      <c r="F224" s="217" t="s">
        <v>403</v>
      </c>
      <c r="G224" s="204"/>
      <c r="H224" s="204"/>
      <c r="I224" s="207"/>
      <c r="J224" s="218">
        <f>BK224</f>
        <v>0</v>
      </c>
      <c r="K224" s="204"/>
      <c r="L224" s="209"/>
      <c r="M224" s="210"/>
      <c r="N224" s="211"/>
      <c r="O224" s="211"/>
      <c r="P224" s="212">
        <f>SUM(P225:P269)</f>
        <v>0</v>
      </c>
      <c r="Q224" s="211"/>
      <c r="R224" s="212">
        <f>SUM(R225:R269)</f>
        <v>39.737303800000007</v>
      </c>
      <c r="S224" s="211"/>
      <c r="T224" s="213">
        <f>SUM(T225:T269)</f>
        <v>7.6344400000000006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4" t="s">
        <v>84</v>
      </c>
      <c r="AT224" s="215" t="s">
        <v>75</v>
      </c>
      <c r="AU224" s="215" t="s">
        <v>84</v>
      </c>
      <c r="AY224" s="214" t="s">
        <v>123</v>
      </c>
      <c r="BK224" s="216">
        <f>SUM(BK225:BK269)</f>
        <v>0</v>
      </c>
    </row>
    <row r="225" s="2" customFormat="1" ht="24.15" customHeight="1">
      <c r="A225" s="38"/>
      <c r="B225" s="39"/>
      <c r="C225" s="219" t="s">
        <v>404</v>
      </c>
      <c r="D225" s="219" t="s">
        <v>126</v>
      </c>
      <c r="E225" s="220" t="s">
        <v>405</v>
      </c>
      <c r="F225" s="221" t="s">
        <v>406</v>
      </c>
      <c r="G225" s="222" t="s">
        <v>322</v>
      </c>
      <c r="H225" s="223">
        <v>8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41</v>
      </c>
      <c r="O225" s="91"/>
      <c r="P225" s="229">
        <f>O225*H225</f>
        <v>0</v>
      </c>
      <c r="Q225" s="229">
        <v>0.00069999999999999999</v>
      </c>
      <c r="R225" s="229">
        <f>Q225*H225</f>
        <v>0.0055999999999999999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122</v>
      </c>
      <c r="AT225" s="231" t="s">
        <v>126</v>
      </c>
      <c r="AU225" s="231" t="s">
        <v>86</v>
      </c>
      <c r="AY225" s="17" t="s">
        <v>123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84</v>
      </c>
      <c r="BK225" s="232">
        <f>ROUND(I225*H225,2)</f>
        <v>0</v>
      </c>
      <c r="BL225" s="17" t="s">
        <v>122</v>
      </c>
      <c r="BM225" s="231" t="s">
        <v>407</v>
      </c>
    </row>
    <row r="226" s="2" customFormat="1" ht="24.15" customHeight="1">
      <c r="A226" s="38"/>
      <c r="B226" s="39"/>
      <c r="C226" s="273" t="s">
        <v>408</v>
      </c>
      <c r="D226" s="273" t="s">
        <v>275</v>
      </c>
      <c r="E226" s="274" t="s">
        <v>409</v>
      </c>
      <c r="F226" s="275" t="s">
        <v>410</v>
      </c>
      <c r="G226" s="276" t="s">
        <v>322</v>
      </c>
      <c r="H226" s="277">
        <v>2</v>
      </c>
      <c r="I226" s="278"/>
      <c r="J226" s="279">
        <f>ROUND(I226*H226,2)</f>
        <v>0</v>
      </c>
      <c r="K226" s="280"/>
      <c r="L226" s="281"/>
      <c r="M226" s="282" t="s">
        <v>1</v>
      </c>
      <c r="N226" s="283" t="s">
        <v>41</v>
      </c>
      <c r="O226" s="91"/>
      <c r="P226" s="229">
        <f>O226*H226</f>
        <v>0</v>
      </c>
      <c r="Q226" s="229">
        <v>0.0025000000000000001</v>
      </c>
      <c r="R226" s="229">
        <f>Q226*H226</f>
        <v>0.0050000000000000001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155</v>
      </c>
      <c r="AT226" s="231" t="s">
        <v>275</v>
      </c>
      <c r="AU226" s="231" t="s">
        <v>86</v>
      </c>
      <c r="AY226" s="17" t="s">
        <v>123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84</v>
      </c>
      <c r="BK226" s="232">
        <f>ROUND(I226*H226,2)</f>
        <v>0</v>
      </c>
      <c r="BL226" s="17" t="s">
        <v>122</v>
      </c>
      <c r="BM226" s="231" t="s">
        <v>411</v>
      </c>
    </row>
    <row r="227" s="13" customFormat="1">
      <c r="A227" s="13"/>
      <c r="B227" s="239"/>
      <c r="C227" s="240"/>
      <c r="D227" s="241" t="s">
        <v>209</v>
      </c>
      <c r="E227" s="242" t="s">
        <v>1</v>
      </c>
      <c r="F227" s="243" t="s">
        <v>412</v>
      </c>
      <c r="G227" s="240"/>
      <c r="H227" s="244">
        <v>2</v>
      </c>
      <c r="I227" s="245"/>
      <c r="J227" s="240"/>
      <c r="K227" s="240"/>
      <c r="L227" s="246"/>
      <c r="M227" s="247"/>
      <c r="N227" s="248"/>
      <c r="O227" s="248"/>
      <c r="P227" s="248"/>
      <c r="Q227" s="248"/>
      <c r="R227" s="248"/>
      <c r="S227" s="248"/>
      <c r="T227" s="24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0" t="s">
        <v>209</v>
      </c>
      <c r="AU227" s="250" t="s">
        <v>86</v>
      </c>
      <c r="AV227" s="13" t="s">
        <v>86</v>
      </c>
      <c r="AW227" s="13" t="s">
        <v>32</v>
      </c>
      <c r="AX227" s="13" t="s">
        <v>84</v>
      </c>
      <c r="AY227" s="250" t="s">
        <v>123</v>
      </c>
    </row>
    <row r="228" s="2" customFormat="1" ht="24.15" customHeight="1">
      <c r="A228" s="38"/>
      <c r="B228" s="39"/>
      <c r="C228" s="273" t="s">
        <v>413</v>
      </c>
      <c r="D228" s="273" t="s">
        <v>275</v>
      </c>
      <c r="E228" s="274" t="s">
        <v>414</v>
      </c>
      <c r="F228" s="275" t="s">
        <v>415</v>
      </c>
      <c r="G228" s="276" t="s">
        <v>322</v>
      </c>
      <c r="H228" s="277">
        <v>1</v>
      </c>
      <c r="I228" s="278"/>
      <c r="J228" s="279">
        <f>ROUND(I228*H228,2)</f>
        <v>0</v>
      </c>
      <c r="K228" s="280"/>
      <c r="L228" s="281"/>
      <c r="M228" s="282" t="s">
        <v>1</v>
      </c>
      <c r="N228" s="283" t="s">
        <v>41</v>
      </c>
      <c r="O228" s="91"/>
      <c r="P228" s="229">
        <f>O228*H228</f>
        <v>0</v>
      </c>
      <c r="Q228" s="229">
        <v>0.0077000000000000002</v>
      </c>
      <c r="R228" s="229">
        <f>Q228*H228</f>
        <v>0.0077000000000000002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155</v>
      </c>
      <c r="AT228" s="231" t="s">
        <v>275</v>
      </c>
      <c r="AU228" s="231" t="s">
        <v>86</v>
      </c>
      <c r="AY228" s="17" t="s">
        <v>123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84</v>
      </c>
      <c r="BK228" s="232">
        <f>ROUND(I228*H228,2)</f>
        <v>0</v>
      </c>
      <c r="BL228" s="17" t="s">
        <v>122</v>
      </c>
      <c r="BM228" s="231" t="s">
        <v>416</v>
      </c>
    </row>
    <row r="229" s="13" customFormat="1">
      <c r="A229" s="13"/>
      <c r="B229" s="239"/>
      <c r="C229" s="240"/>
      <c r="D229" s="241" t="s">
        <v>209</v>
      </c>
      <c r="E229" s="242" t="s">
        <v>1</v>
      </c>
      <c r="F229" s="243" t="s">
        <v>417</v>
      </c>
      <c r="G229" s="240"/>
      <c r="H229" s="244">
        <v>1</v>
      </c>
      <c r="I229" s="245"/>
      <c r="J229" s="240"/>
      <c r="K229" s="240"/>
      <c r="L229" s="246"/>
      <c r="M229" s="247"/>
      <c r="N229" s="248"/>
      <c r="O229" s="248"/>
      <c r="P229" s="248"/>
      <c r="Q229" s="248"/>
      <c r="R229" s="248"/>
      <c r="S229" s="248"/>
      <c r="T229" s="24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0" t="s">
        <v>209</v>
      </c>
      <c r="AU229" s="250" t="s">
        <v>86</v>
      </c>
      <c r="AV229" s="13" t="s">
        <v>86</v>
      </c>
      <c r="AW229" s="13" t="s">
        <v>32</v>
      </c>
      <c r="AX229" s="13" t="s">
        <v>84</v>
      </c>
      <c r="AY229" s="250" t="s">
        <v>123</v>
      </c>
    </row>
    <row r="230" s="2" customFormat="1" ht="24.15" customHeight="1">
      <c r="A230" s="38"/>
      <c r="B230" s="39"/>
      <c r="C230" s="273" t="s">
        <v>418</v>
      </c>
      <c r="D230" s="273" t="s">
        <v>275</v>
      </c>
      <c r="E230" s="274" t="s">
        <v>419</v>
      </c>
      <c r="F230" s="275" t="s">
        <v>420</v>
      </c>
      <c r="G230" s="276" t="s">
        <v>322</v>
      </c>
      <c r="H230" s="277">
        <v>2</v>
      </c>
      <c r="I230" s="278"/>
      <c r="J230" s="279">
        <f>ROUND(I230*H230,2)</f>
        <v>0</v>
      </c>
      <c r="K230" s="280"/>
      <c r="L230" s="281"/>
      <c r="M230" s="282" t="s">
        <v>1</v>
      </c>
      <c r="N230" s="283" t="s">
        <v>41</v>
      </c>
      <c r="O230" s="91"/>
      <c r="P230" s="229">
        <f>O230*H230</f>
        <v>0</v>
      </c>
      <c r="Q230" s="229">
        <v>0.0025999999999999999</v>
      </c>
      <c r="R230" s="229">
        <f>Q230*H230</f>
        <v>0.0051999999999999998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155</v>
      </c>
      <c r="AT230" s="231" t="s">
        <v>275</v>
      </c>
      <c r="AU230" s="231" t="s">
        <v>86</v>
      </c>
      <c r="AY230" s="17" t="s">
        <v>123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84</v>
      </c>
      <c r="BK230" s="232">
        <f>ROUND(I230*H230,2)</f>
        <v>0</v>
      </c>
      <c r="BL230" s="17" t="s">
        <v>122</v>
      </c>
      <c r="BM230" s="231" t="s">
        <v>421</v>
      </c>
    </row>
    <row r="231" s="13" customFormat="1">
      <c r="A231" s="13"/>
      <c r="B231" s="239"/>
      <c r="C231" s="240"/>
      <c r="D231" s="241" t="s">
        <v>209</v>
      </c>
      <c r="E231" s="242" t="s">
        <v>1</v>
      </c>
      <c r="F231" s="243" t="s">
        <v>422</v>
      </c>
      <c r="G231" s="240"/>
      <c r="H231" s="244">
        <v>2</v>
      </c>
      <c r="I231" s="245"/>
      <c r="J231" s="240"/>
      <c r="K231" s="240"/>
      <c r="L231" s="246"/>
      <c r="M231" s="247"/>
      <c r="N231" s="248"/>
      <c r="O231" s="248"/>
      <c r="P231" s="248"/>
      <c r="Q231" s="248"/>
      <c r="R231" s="248"/>
      <c r="S231" s="248"/>
      <c r="T231" s="24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0" t="s">
        <v>209</v>
      </c>
      <c r="AU231" s="250" t="s">
        <v>86</v>
      </c>
      <c r="AV231" s="13" t="s">
        <v>86</v>
      </c>
      <c r="AW231" s="13" t="s">
        <v>32</v>
      </c>
      <c r="AX231" s="13" t="s">
        <v>84</v>
      </c>
      <c r="AY231" s="250" t="s">
        <v>123</v>
      </c>
    </row>
    <row r="232" s="2" customFormat="1" ht="24.15" customHeight="1">
      <c r="A232" s="38"/>
      <c r="B232" s="39"/>
      <c r="C232" s="273" t="s">
        <v>423</v>
      </c>
      <c r="D232" s="273" t="s">
        <v>275</v>
      </c>
      <c r="E232" s="274" t="s">
        <v>424</v>
      </c>
      <c r="F232" s="275" t="s">
        <v>425</v>
      </c>
      <c r="G232" s="276" t="s">
        <v>322</v>
      </c>
      <c r="H232" s="277">
        <v>1</v>
      </c>
      <c r="I232" s="278"/>
      <c r="J232" s="279">
        <f>ROUND(I232*H232,2)</f>
        <v>0</v>
      </c>
      <c r="K232" s="280"/>
      <c r="L232" s="281"/>
      <c r="M232" s="282" t="s">
        <v>1</v>
      </c>
      <c r="N232" s="283" t="s">
        <v>41</v>
      </c>
      <c r="O232" s="91"/>
      <c r="P232" s="229">
        <f>O232*H232</f>
        <v>0</v>
      </c>
      <c r="Q232" s="229">
        <v>0.0012999999999999999</v>
      </c>
      <c r="R232" s="229">
        <f>Q232*H232</f>
        <v>0.0012999999999999999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155</v>
      </c>
      <c r="AT232" s="231" t="s">
        <v>275</v>
      </c>
      <c r="AU232" s="231" t="s">
        <v>86</v>
      </c>
      <c r="AY232" s="17" t="s">
        <v>123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84</v>
      </c>
      <c r="BK232" s="232">
        <f>ROUND(I232*H232,2)</f>
        <v>0</v>
      </c>
      <c r="BL232" s="17" t="s">
        <v>122</v>
      </c>
      <c r="BM232" s="231" t="s">
        <v>426</v>
      </c>
    </row>
    <row r="233" s="13" customFormat="1">
      <c r="A233" s="13"/>
      <c r="B233" s="239"/>
      <c r="C233" s="240"/>
      <c r="D233" s="241" t="s">
        <v>209</v>
      </c>
      <c r="E233" s="242" t="s">
        <v>1</v>
      </c>
      <c r="F233" s="243" t="s">
        <v>427</v>
      </c>
      <c r="G233" s="240"/>
      <c r="H233" s="244">
        <v>1</v>
      </c>
      <c r="I233" s="245"/>
      <c r="J233" s="240"/>
      <c r="K233" s="240"/>
      <c r="L233" s="246"/>
      <c r="M233" s="247"/>
      <c r="N233" s="248"/>
      <c r="O233" s="248"/>
      <c r="P233" s="248"/>
      <c r="Q233" s="248"/>
      <c r="R233" s="248"/>
      <c r="S233" s="248"/>
      <c r="T233" s="24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0" t="s">
        <v>209</v>
      </c>
      <c r="AU233" s="250" t="s">
        <v>86</v>
      </c>
      <c r="AV233" s="13" t="s">
        <v>86</v>
      </c>
      <c r="AW233" s="13" t="s">
        <v>32</v>
      </c>
      <c r="AX233" s="13" t="s">
        <v>84</v>
      </c>
      <c r="AY233" s="250" t="s">
        <v>123</v>
      </c>
    </row>
    <row r="234" s="2" customFormat="1" ht="24.15" customHeight="1">
      <c r="A234" s="38"/>
      <c r="B234" s="39"/>
      <c r="C234" s="273" t="s">
        <v>428</v>
      </c>
      <c r="D234" s="273" t="s">
        <v>275</v>
      </c>
      <c r="E234" s="274" t="s">
        <v>429</v>
      </c>
      <c r="F234" s="275" t="s">
        <v>430</v>
      </c>
      <c r="G234" s="276" t="s">
        <v>322</v>
      </c>
      <c r="H234" s="277">
        <v>2</v>
      </c>
      <c r="I234" s="278"/>
      <c r="J234" s="279">
        <f>ROUND(I234*H234,2)</f>
        <v>0</v>
      </c>
      <c r="K234" s="280"/>
      <c r="L234" s="281"/>
      <c r="M234" s="282" t="s">
        <v>1</v>
      </c>
      <c r="N234" s="283" t="s">
        <v>41</v>
      </c>
      <c r="O234" s="91"/>
      <c r="P234" s="229">
        <f>O234*H234</f>
        <v>0</v>
      </c>
      <c r="Q234" s="229">
        <v>0.0015</v>
      </c>
      <c r="R234" s="229">
        <f>Q234*H234</f>
        <v>0.0030000000000000001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155</v>
      </c>
      <c r="AT234" s="231" t="s">
        <v>275</v>
      </c>
      <c r="AU234" s="231" t="s">
        <v>86</v>
      </c>
      <c r="AY234" s="17" t="s">
        <v>123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84</v>
      </c>
      <c r="BK234" s="232">
        <f>ROUND(I234*H234,2)</f>
        <v>0</v>
      </c>
      <c r="BL234" s="17" t="s">
        <v>122</v>
      </c>
      <c r="BM234" s="231" t="s">
        <v>431</v>
      </c>
    </row>
    <row r="235" s="13" customFormat="1">
      <c r="A235" s="13"/>
      <c r="B235" s="239"/>
      <c r="C235" s="240"/>
      <c r="D235" s="241" t="s">
        <v>209</v>
      </c>
      <c r="E235" s="242" t="s">
        <v>1</v>
      </c>
      <c r="F235" s="243" t="s">
        <v>432</v>
      </c>
      <c r="G235" s="240"/>
      <c r="H235" s="244">
        <v>2</v>
      </c>
      <c r="I235" s="245"/>
      <c r="J235" s="240"/>
      <c r="K235" s="240"/>
      <c r="L235" s="246"/>
      <c r="M235" s="247"/>
      <c r="N235" s="248"/>
      <c r="O235" s="248"/>
      <c r="P235" s="248"/>
      <c r="Q235" s="248"/>
      <c r="R235" s="248"/>
      <c r="S235" s="248"/>
      <c r="T235" s="24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0" t="s">
        <v>209</v>
      </c>
      <c r="AU235" s="250" t="s">
        <v>86</v>
      </c>
      <c r="AV235" s="13" t="s">
        <v>86</v>
      </c>
      <c r="AW235" s="13" t="s">
        <v>32</v>
      </c>
      <c r="AX235" s="13" t="s">
        <v>84</v>
      </c>
      <c r="AY235" s="250" t="s">
        <v>123</v>
      </c>
    </row>
    <row r="236" s="2" customFormat="1" ht="24.15" customHeight="1">
      <c r="A236" s="38"/>
      <c r="B236" s="39"/>
      <c r="C236" s="219" t="s">
        <v>433</v>
      </c>
      <c r="D236" s="219" t="s">
        <v>126</v>
      </c>
      <c r="E236" s="220" t="s">
        <v>434</v>
      </c>
      <c r="F236" s="221" t="s">
        <v>435</v>
      </c>
      <c r="G236" s="222" t="s">
        <v>322</v>
      </c>
      <c r="H236" s="223">
        <v>4</v>
      </c>
      <c r="I236" s="224"/>
      <c r="J236" s="225">
        <f>ROUND(I236*H236,2)</f>
        <v>0</v>
      </c>
      <c r="K236" s="226"/>
      <c r="L236" s="44"/>
      <c r="M236" s="227" t="s">
        <v>1</v>
      </c>
      <c r="N236" s="228" t="s">
        <v>41</v>
      </c>
      <c r="O236" s="91"/>
      <c r="P236" s="229">
        <f>O236*H236</f>
        <v>0</v>
      </c>
      <c r="Q236" s="229">
        <v>0.11241</v>
      </c>
      <c r="R236" s="229">
        <f>Q236*H236</f>
        <v>0.44963999999999998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122</v>
      </c>
      <c r="AT236" s="231" t="s">
        <v>126</v>
      </c>
      <c r="AU236" s="231" t="s">
        <v>86</v>
      </c>
      <c r="AY236" s="17" t="s">
        <v>123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84</v>
      </c>
      <c r="BK236" s="232">
        <f>ROUND(I236*H236,2)</f>
        <v>0</v>
      </c>
      <c r="BL236" s="17" t="s">
        <v>122</v>
      </c>
      <c r="BM236" s="231" t="s">
        <v>436</v>
      </c>
    </row>
    <row r="237" s="2" customFormat="1" ht="14.4" customHeight="1">
      <c r="A237" s="38"/>
      <c r="B237" s="39"/>
      <c r="C237" s="273" t="s">
        <v>437</v>
      </c>
      <c r="D237" s="273" t="s">
        <v>275</v>
      </c>
      <c r="E237" s="274" t="s">
        <v>438</v>
      </c>
      <c r="F237" s="275" t="s">
        <v>439</v>
      </c>
      <c r="G237" s="276" t="s">
        <v>322</v>
      </c>
      <c r="H237" s="277">
        <v>4</v>
      </c>
      <c r="I237" s="278"/>
      <c r="J237" s="279">
        <f>ROUND(I237*H237,2)</f>
        <v>0</v>
      </c>
      <c r="K237" s="280"/>
      <c r="L237" s="281"/>
      <c r="M237" s="282" t="s">
        <v>1</v>
      </c>
      <c r="N237" s="283" t="s">
        <v>41</v>
      </c>
      <c r="O237" s="91"/>
      <c r="P237" s="229">
        <f>O237*H237</f>
        <v>0</v>
      </c>
      <c r="Q237" s="229">
        <v>0.0061000000000000004</v>
      </c>
      <c r="R237" s="229">
        <f>Q237*H237</f>
        <v>0.024400000000000002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155</v>
      </c>
      <c r="AT237" s="231" t="s">
        <v>275</v>
      </c>
      <c r="AU237" s="231" t="s">
        <v>86</v>
      </c>
      <c r="AY237" s="17" t="s">
        <v>123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84</v>
      </c>
      <c r="BK237" s="232">
        <f>ROUND(I237*H237,2)</f>
        <v>0</v>
      </c>
      <c r="BL237" s="17" t="s">
        <v>122</v>
      </c>
      <c r="BM237" s="231" t="s">
        <v>440</v>
      </c>
    </row>
    <row r="238" s="2" customFormat="1" ht="14.4" customHeight="1">
      <c r="A238" s="38"/>
      <c r="B238" s="39"/>
      <c r="C238" s="273" t="s">
        <v>441</v>
      </c>
      <c r="D238" s="273" t="s">
        <v>275</v>
      </c>
      <c r="E238" s="274" t="s">
        <v>442</v>
      </c>
      <c r="F238" s="275" t="s">
        <v>443</v>
      </c>
      <c r="G238" s="276" t="s">
        <v>322</v>
      </c>
      <c r="H238" s="277">
        <v>4</v>
      </c>
      <c r="I238" s="278"/>
      <c r="J238" s="279">
        <f>ROUND(I238*H238,2)</f>
        <v>0</v>
      </c>
      <c r="K238" s="280"/>
      <c r="L238" s="281"/>
      <c r="M238" s="282" t="s">
        <v>1</v>
      </c>
      <c r="N238" s="283" t="s">
        <v>41</v>
      </c>
      <c r="O238" s="91"/>
      <c r="P238" s="229">
        <f>O238*H238</f>
        <v>0</v>
      </c>
      <c r="Q238" s="229">
        <v>0.0030000000000000001</v>
      </c>
      <c r="R238" s="229">
        <f>Q238*H238</f>
        <v>0.012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155</v>
      </c>
      <c r="AT238" s="231" t="s">
        <v>275</v>
      </c>
      <c r="AU238" s="231" t="s">
        <v>86</v>
      </c>
      <c r="AY238" s="17" t="s">
        <v>123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84</v>
      </c>
      <c r="BK238" s="232">
        <f>ROUND(I238*H238,2)</f>
        <v>0</v>
      </c>
      <c r="BL238" s="17" t="s">
        <v>122</v>
      </c>
      <c r="BM238" s="231" t="s">
        <v>444</v>
      </c>
    </row>
    <row r="239" s="2" customFormat="1" ht="14.4" customHeight="1">
      <c r="A239" s="38"/>
      <c r="B239" s="39"/>
      <c r="C239" s="273" t="s">
        <v>445</v>
      </c>
      <c r="D239" s="273" t="s">
        <v>275</v>
      </c>
      <c r="E239" s="274" t="s">
        <v>446</v>
      </c>
      <c r="F239" s="275" t="s">
        <v>447</v>
      </c>
      <c r="G239" s="276" t="s">
        <v>322</v>
      </c>
      <c r="H239" s="277">
        <v>8</v>
      </c>
      <c r="I239" s="278"/>
      <c r="J239" s="279">
        <f>ROUND(I239*H239,2)</f>
        <v>0</v>
      </c>
      <c r="K239" s="280"/>
      <c r="L239" s="281"/>
      <c r="M239" s="282" t="s">
        <v>1</v>
      </c>
      <c r="N239" s="283" t="s">
        <v>41</v>
      </c>
      <c r="O239" s="91"/>
      <c r="P239" s="229">
        <f>O239*H239</f>
        <v>0</v>
      </c>
      <c r="Q239" s="229">
        <v>0.00010000000000000001</v>
      </c>
      <c r="R239" s="229">
        <f>Q239*H239</f>
        <v>0.00080000000000000004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155</v>
      </c>
      <c r="AT239" s="231" t="s">
        <v>275</v>
      </c>
      <c r="AU239" s="231" t="s">
        <v>86</v>
      </c>
      <c r="AY239" s="17" t="s">
        <v>123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84</v>
      </c>
      <c r="BK239" s="232">
        <f>ROUND(I239*H239,2)</f>
        <v>0</v>
      </c>
      <c r="BL239" s="17" t="s">
        <v>122</v>
      </c>
      <c r="BM239" s="231" t="s">
        <v>448</v>
      </c>
    </row>
    <row r="240" s="2" customFormat="1" ht="24.15" customHeight="1">
      <c r="A240" s="38"/>
      <c r="B240" s="39"/>
      <c r="C240" s="219" t="s">
        <v>449</v>
      </c>
      <c r="D240" s="219" t="s">
        <v>126</v>
      </c>
      <c r="E240" s="220" t="s">
        <v>450</v>
      </c>
      <c r="F240" s="221" t="s">
        <v>451</v>
      </c>
      <c r="G240" s="222" t="s">
        <v>224</v>
      </c>
      <c r="H240" s="223">
        <v>79</v>
      </c>
      <c r="I240" s="224"/>
      <c r="J240" s="225">
        <f>ROUND(I240*H240,2)</f>
        <v>0</v>
      </c>
      <c r="K240" s="226"/>
      <c r="L240" s="44"/>
      <c r="M240" s="227" t="s">
        <v>1</v>
      </c>
      <c r="N240" s="228" t="s">
        <v>41</v>
      </c>
      <c r="O240" s="91"/>
      <c r="P240" s="229">
        <f>O240*H240</f>
        <v>0</v>
      </c>
      <c r="Q240" s="229">
        <v>0.15540000000000001</v>
      </c>
      <c r="R240" s="229">
        <f>Q240*H240</f>
        <v>12.2766</v>
      </c>
      <c r="S240" s="229">
        <v>0</v>
      </c>
      <c r="T240" s="23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1" t="s">
        <v>122</v>
      </c>
      <c r="AT240" s="231" t="s">
        <v>126</v>
      </c>
      <c r="AU240" s="231" t="s">
        <v>86</v>
      </c>
      <c r="AY240" s="17" t="s">
        <v>123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7" t="s">
        <v>84</v>
      </c>
      <c r="BK240" s="232">
        <f>ROUND(I240*H240,2)</f>
        <v>0</v>
      </c>
      <c r="BL240" s="17" t="s">
        <v>122</v>
      </c>
      <c r="BM240" s="231" t="s">
        <v>452</v>
      </c>
    </row>
    <row r="241" s="13" customFormat="1">
      <c r="A241" s="13"/>
      <c r="B241" s="239"/>
      <c r="C241" s="240"/>
      <c r="D241" s="241" t="s">
        <v>209</v>
      </c>
      <c r="E241" s="242" t="s">
        <v>1</v>
      </c>
      <c r="F241" s="243" t="s">
        <v>453</v>
      </c>
      <c r="G241" s="240"/>
      <c r="H241" s="244">
        <v>50</v>
      </c>
      <c r="I241" s="245"/>
      <c r="J241" s="240"/>
      <c r="K241" s="240"/>
      <c r="L241" s="246"/>
      <c r="M241" s="247"/>
      <c r="N241" s="248"/>
      <c r="O241" s="248"/>
      <c r="P241" s="248"/>
      <c r="Q241" s="248"/>
      <c r="R241" s="248"/>
      <c r="S241" s="248"/>
      <c r="T241" s="24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0" t="s">
        <v>209</v>
      </c>
      <c r="AU241" s="250" t="s">
        <v>86</v>
      </c>
      <c r="AV241" s="13" t="s">
        <v>86</v>
      </c>
      <c r="AW241" s="13" t="s">
        <v>32</v>
      </c>
      <c r="AX241" s="13" t="s">
        <v>76</v>
      </c>
      <c r="AY241" s="250" t="s">
        <v>123</v>
      </c>
    </row>
    <row r="242" s="13" customFormat="1">
      <c r="A242" s="13"/>
      <c r="B242" s="239"/>
      <c r="C242" s="240"/>
      <c r="D242" s="241" t="s">
        <v>209</v>
      </c>
      <c r="E242" s="242" t="s">
        <v>1</v>
      </c>
      <c r="F242" s="243" t="s">
        <v>454</v>
      </c>
      <c r="G242" s="240"/>
      <c r="H242" s="244">
        <v>25</v>
      </c>
      <c r="I242" s="245"/>
      <c r="J242" s="240"/>
      <c r="K242" s="240"/>
      <c r="L242" s="246"/>
      <c r="M242" s="247"/>
      <c r="N242" s="248"/>
      <c r="O242" s="248"/>
      <c r="P242" s="248"/>
      <c r="Q242" s="248"/>
      <c r="R242" s="248"/>
      <c r="S242" s="248"/>
      <c r="T242" s="24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0" t="s">
        <v>209</v>
      </c>
      <c r="AU242" s="250" t="s">
        <v>86</v>
      </c>
      <c r="AV242" s="13" t="s">
        <v>86</v>
      </c>
      <c r="AW242" s="13" t="s">
        <v>32</v>
      </c>
      <c r="AX242" s="13" t="s">
        <v>76</v>
      </c>
      <c r="AY242" s="250" t="s">
        <v>123</v>
      </c>
    </row>
    <row r="243" s="13" customFormat="1">
      <c r="A243" s="13"/>
      <c r="B243" s="239"/>
      <c r="C243" s="240"/>
      <c r="D243" s="241" t="s">
        <v>209</v>
      </c>
      <c r="E243" s="242" t="s">
        <v>1</v>
      </c>
      <c r="F243" s="243" t="s">
        <v>455</v>
      </c>
      <c r="G243" s="240"/>
      <c r="H243" s="244">
        <v>4</v>
      </c>
      <c r="I243" s="245"/>
      <c r="J243" s="240"/>
      <c r="K243" s="240"/>
      <c r="L243" s="246"/>
      <c r="M243" s="247"/>
      <c r="N243" s="248"/>
      <c r="O243" s="248"/>
      <c r="P243" s="248"/>
      <c r="Q243" s="248"/>
      <c r="R243" s="248"/>
      <c r="S243" s="248"/>
      <c r="T243" s="24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0" t="s">
        <v>209</v>
      </c>
      <c r="AU243" s="250" t="s">
        <v>86</v>
      </c>
      <c r="AV243" s="13" t="s">
        <v>86</v>
      </c>
      <c r="AW243" s="13" t="s">
        <v>32</v>
      </c>
      <c r="AX243" s="13" t="s">
        <v>76</v>
      </c>
      <c r="AY243" s="250" t="s">
        <v>123</v>
      </c>
    </row>
    <row r="244" s="14" customFormat="1">
      <c r="A244" s="14"/>
      <c r="B244" s="251"/>
      <c r="C244" s="252"/>
      <c r="D244" s="241" t="s">
        <v>209</v>
      </c>
      <c r="E244" s="253" t="s">
        <v>1</v>
      </c>
      <c r="F244" s="254" t="s">
        <v>228</v>
      </c>
      <c r="G244" s="252"/>
      <c r="H244" s="255">
        <v>79</v>
      </c>
      <c r="I244" s="256"/>
      <c r="J244" s="252"/>
      <c r="K244" s="252"/>
      <c r="L244" s="257"/>
      <c r="M244" s="258"/>
      <c r="N244" s="259"/>
      <c r="O244" s="259"/>
      <c r="P244" s="259"/>
      <c r="Q244" s="259"/>
      <c r="R244" s="259"/>
      <c r="S244" s="259"/>
      <c r="T244" s="26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1" t="s">
        <v>209</v>
      </c>
      <c r="AU244" s="261" t="s">
        <v>86</v>
      </c>
      <c r="AV244" s="14" t="s">
        <v>122</v>
      </c>
      <c r="AW244" s="14" t="s">
        <v>32</v>
      </c>
      <c r="AX244" s="14" t="s">
        <v>84</v>
      </c>
      <c r="AY244" s="261" t="s">
        <v>123</v>
      </c>
    </row>
    <row r="245" s="2" customFormat="1" ht="14.4" customHeight="1">
      <c r="A245" s="38"/>
      <c r="B245" s="39"/>
      <c r="C245" s="273" t="s">
        <v>456</v>
      </c>
      <c r="D245" s="273" t="s">
        <v>275</v>
      </c>
      <c r="E245" s="274" t="s">
        <v>457</v>
      </c>
      <c r="F245" s="275" t="s">
        <v>458</v>
      </c>
      <c r="G245" s="276" t="s">
        <v>224</v>
      </c>
      <c r="H245" s="277">
        <v>50</v>
      </c>
      <c r="I245" s="278"/>
      <c r="J245" s="279">
        <f>ROUND(I245*H245,2)</f>
        <v>0</v>
      </c>
      <c r="K245" s="280"/>
      <c r="L245" s="281"/>
      <c r="M245" s="282" t="s">
        <v>1</v>
      </c>
      <c r="N245" s="283" t="s">
        <v>41</v>
      </c>
      <c r="O245" s="91"/>
      <c r="P245" s="229">
        <f>O245*H245</f>
        <v>0</v>
      </c>
      <c r="Q245" s="229">
        <v>0.081000000000000003</v>
      </c>
      <c r="R245" s="229">
        <f>Q245*H245</f>
        <v>4.0499999999999998</v>
      </c>
      <c r="S245" s="229">
        <v>0</v>
      </c>
      <c r="T245" s="23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1" t="s">
        <v>155</v>
      </c>
      <c r="AT245" s="231" t="s">
        <v>275</v>
      </c>
      <c r="AU245" s="231" t="s">
        <v>86</v>
      </c>
      <c r="AY245" s="17" t="s">
        <v>123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7" t="s">
        <v>84</v>
      </c>
      <c r="BK245" s="232">
        <f>ROUND(I245*H245,2)</f>
        <v>0</v>
      </c>
      <c r="BL245" s="17" t="s">
        <v>122</v>
      </c>
      <c r="BM245" s="231" t="s">
        <v>459</v>
      </c>
    </row>
    <row r="246" s="2" customFormat="1" ht="24.15" customHeight="1">
      <c r="A246" s="38"/>
      <c r="B246" s="39"/>
      <c r="C246" s="273" t="s">
        <v>460</v>
      </c>
      <c r="D246" s="273" t="s">
        <v>275</v>
      </c>
      <c r="E246" s="274" t="s">
        <v>461</v>
      </c>
      <c r="F246" s="275" t="s">
        <v>462</v>
      </c>
      <c r="G246" s="276" t="s">
        <v>224</v>
      </c>
      <c r="H246" s="277">
        <v>25</v>
      </c>
      <c r="I246" s="278"/>
      <c r="J246" s="279">
        <f>ROUND(I246*H246,2)</f>
        <v>0</v>
      </c>
      <c r="K246" s="280"/>
      <c r="L246" s="281"/>
      <c r="M246" s="282" t="s">
        <v>1</v>
      </c>
      <c r="N246" s="283" t="s">
        <v>41</v>
      </c>
      <c r="O246" s="91"/>
      <c r="P246" s="229">
        <f>O246*H246</f>
        <v>0</v>
      </c>
      <c r="Q246" s="229">
        <v>0.048300000000000003</v>
      </c>
      <c r="R246" s="229">
        <f>Q246*H246</f>
        <v>1.2075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155</v>
      </c>
      <c r="AT246" s="231" t="s">
        <v>275</v>
      </c>
      <c r="AU246" s="231" t="s">
        <v>86</v>
      </c>
      <c r="AY246" s="17" t="s">
        <v>123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84</v>
      </c>
      <c r="BK246" s="232">
        <f>ROUND(I246*H246,2)</f>
        <v>0</v>
      </c>
      <c r="BL246" s="17" t="s">
        <v>122</v>
      </c>
      <c r="BM246" s="231" t="s">
        <v>463</v>
      </c>
    </row>
    <row r="247" s="2" customFormat="1" ht="24.15" customHeight="1">
      <c r="A247" s="38"/>
      <c r="B247" s="39"/>
      <c r="C247" s="273" t="s">
        <v>464</v>
      </c>
      <c r="D247" s="273" t="s">
        <v>275</v>
      </c>
      <c r="E247" s="274" t="s">
        <v>465</v>
      </c>
      <c r="F247" s="275" t="s">
        <v>466</v>
      </c>
      <c r="G247" s="276" t="s">
        <v>224</v>
      </c>
      <c r="H247" s="277">
        <v>4</v>
      </c>
      <c r="I247" s="278"/>
      <c r="J247" s="279">
        <f>ROUND(I247*H247,2)</f>
        <v>0</v>
      </c>
      <c r="K247" s="280"/>
      <c r="L247" s="281"/>
      <c r="M247" s="282" t="s">
        <v>1</v>
      </c>
      <c r="N247" s="283" t="s">
        <v>41</v>
      </c>
      <c r="O247" s="91"/>
      <c r="P247" s="229">
        <f>O247*H247</f>
        <v>0</v>
      </c>
      <c r="Q247" s="229">
        <v>0.064000000000000001</v>
      </c>
      <c r="R247" s="229">
        <f>Q247*H247</f>
        <v>0.25600000000000001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155</v>
      </c>
      <c r="AT247" s="231" t="s">
        <v>275</v>
      </c>
      <c r="AU247" s="231" t="s">
        <v>86</v>
      </c>
      <c r="AY247" s="17" t="s">
        <v>123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84</v>
      </c>
      <c r="BK247" s="232">
        <f>ROUND(I247*H247,2)</f>
        <v>0</v>
      </c>
      <c r="BL247" s="17" t="s">
        <v>122</v>
      </c>
      <c r="BM247" s="231" t="s">
        <v>467</v>
      </c>
    </row>
    <row r="248" s="2" customFormat="1" ht="24.15" customHeight="1">
      <c r="A248" s="38"/>
      <c r="B248" s="39"/>
      <c r="C248" s="219" t="s">
        <v>468</v>
      </c>
      <c r="D248" s="219" t="s">
        <v>126</v>
      </c>
      <c r="E248" s="220" t="s">
        <v>469</v>
      </c>
      <c r="F248" s="221" t="s">
        <v>470</v>
      </c>
      <c r="G248" s="222" t="s">
        <v>224</v>
      </c>
      <c r="H248" s="223">
        <v>46</v>
      </c>
      <c r="I248" s="224"/>
      <c r="J248" s="225">
        <f>ROUND(I248*H248,2)</f>
        <v>0</v>
      </c>
      <c r="K248" s="226"/>
      <c r="L248" s="44"/>
      <c r="M248" s="227" t="s">
        <v>1</v>
      </c>
      <c r="N248" s="228" t="s">
        <v>41</v>
      </c>
      <c r="O248" s="91"/>
      <c r="P248" s="229">
        <f>O248*H248</f>
        <v>0</v>
      </c>
      <c r="Q248" s="229">
        <v>0.1295</v>
      </c>
      <c r="R248" s="229">
        <f>Q248*H248</f>
        <v>5.9569999999999999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122</v>
      </c>
      <c r="AT248" s="231" t="s">
        <v>126</v>
      </c>
      <c r="AU248" s="231" t="s">
        <v>86</v>
      </c>
      <c r="AY248" s="17" t="s">
        <v>123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84</v>
      </c>
      <c r="BK248" s="232">
        <f>ROUND(I248*H248,2)</f>
        <v>0</v>
      </c>
      <c r="BL248" s="17" t="s">
        <v>122</v>
      </c>
      <c r="BM248" s="231" t="s">
        <v>471</v>
      </c>
    </row>
    <row r="249" s="2" customFormat="1" ht="14.4" customHeight="1">
      <c r="A249" s="38"/>
      <c r="B249" s="39"/>
      <c r="C249" s="273" t="s">
        <v>472</v>
      </c>
      <c r="D249" s="273" t="s">
        <v>275</v>
      </c>
      <c r="E249" s="274" t="s">
        <v>473</v>
      </c>
      <c r="F249" s="275" t="s">
        <v>474</v>
      </c>
      <c r="G249" s="276" t="s">
        <v>224</v>
      </c>
      <c r="H249" s="277">
        <v>46</v>
      </c>
      <c r="I249" s="278"/>
      <c r="J249" s="279">
        <f>ROUND(I249*H249,2)</f>
        <v>0</v>
      </c>
      <c r="K249" s="280"/>
      <c r="L249" s="281"/>
      <c r="M249" s="282" t="s">
        <v>1</v>
      </c>
      <c r="N249" s="283" t="s">
        <v>41</v>
      </c>
      <c r="O249" s="91"/>
      <c r="P249" s="229">
        <f>O249*H249</f>
        <v>0</v>
      </c>
      <c r="Q249" s="229">
        <v>0.058000000000000003</v>
      </c>
      <c r="R249" s="229">
        <f>Q249*H249</f>
        <v>2.6680000000000001</v>
      </c>
      <c r="S249" s="229">
        <v>0</v>
      </c>
      <c r="T249" s="23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155</v>
      </c>
      <c r="AT249" s="231" t="s">
        <v>275</v>
      </c>
      <c r="AU249" s="231" t="s">
        <v>86</v>
      </c>
      <c r="AY249" s="17" t="s">
        <v>123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84</v>
      </c>
      <c r="BK249" s="232">
        <f>ROUND(I249*H249,2)</f>
        <v>0</v>
      </c>
      <c r="BL249" s="17" t="s">
        <v>122</v>
      </c>
      <c r="BM249" s="231" t="s">
        <v>475</v>
      </c>
    </row>
    <row r="250" s="2" customFormat="1" ht="24.15" customHeight="1">
      <c r="A250" s="38"/>
      <c r="B250" s="39"/>
      <c r="C250" s="219" t="s">
        <v>476</v>
      </c>
      <c r="D250" s="219" t="s">
        <v>126</v>
      </c>
      <c r="E250" s="220" t="s">
        <v>477</v>
      </c>
      <c r="F250" s="221" t="s">
        <v>478</v>
      </c>
      <c r="G250" s="222" t="s">
        <v>224</v>
      </c>
      <c r="H250" s="223">
        <v>15</v>
      </c>
      <c r="I250" s="224"/>
      <c r="J250" s="225">
        <f>ROUND(I250*H250,2)</f>
        <v>0</v>
      </c>
      <c r="K250" s="226"/>
      <c r="L250" s="44"/>
      <c r="M250" s="227" t="s">
        <v>1</v>
      </c>
      <c r="N250" s="228" t="s">
        <v>41</v>
      </c>
      <c r="O250" s="91"/>
      <c r="P250" s="229">
        <f>O250*H250</f>
        <v>0</v>
      </c>
      <c r="Q250" s="229">
        <v>0.17488999999999999</v>
      </c>
      <c r="R250" s="229">
        <f>Q250*H250</f>
        <v>2.6233499999999998</v>
      </c>
      <c r="S250" s="229">
        <v>0</v>
      </c>
      <c r="T250" s="23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1" t="s">
        <v>122</v>
      </c>
      <c r="AT250" s="231" t="s">
        <v>126</v>
      </c>
      <c r="AU250" s="231" t="s">
        <v>86</v>
      </c>
      <c r="AY250" s="17" t="s">
        <v>123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7" t="s">
        <v>84</v>
      </c>
      <c r="BK250" s="232">
        <f>ROUND(I250*H250,2)</f>
        <v>0</v>
      </c>
      <c r="BL250" s="17" t="s">
        <v>122</v>
      </c>
      <c r="BM250" s="231" t="s">
        <v>479</v>
      </c>
    </row>
    <row r="251" s="2" customFormat="1" ht="14.4" customHeight="1">
      <c r="A251" s="38"/>
      <c r="B251" s="39"/>
      <c r="C251" s="273" t="s">
        <v>480</v>
      </c>
      <c r="D251" s="273" t="s">
        <v>275</v>
      </c>
      <c r="E251" s="274" t="s">
        <v>481</v>
      </c>
      <c r="F251" s="275" t="s">
        <v>482</v>
      </c>
      <c r="G251" s="276" t="s">
        <v>224</v>
      </c>
      <c r="H251" s="277">
        <v>13.130000000000001</v>
      </c>
      <c r="I251" s="278"/>
      <c r="J251" s="279">
        <f>ROUND(I251*H251,2)</f>
        <v>0</v>
      </c>
      <c r="K251" s="280"/>
      <c r="L251" s="281"/>
      <c r="M251" s="282" t="s">
        <v>1</v>
      </c>
      <c r="N251" s="283" t="s">
        <v>41</v>
      </c>
      <c r="O251" s="91"/>
      <c r="P251" s="229">
        <f>O251*H251</f>
        <v>0</v>
      </c>
      <c r="Q251" s="229">
        <v>0.22500000000000001</v>
      </c>
      <c r="R251" s="229">
        <f>Q251*H251</f>
        <v>2.95425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155</v>
      </c>
      <c r="AT251" s="231" t="s">
        <v>275</v>
      </c>
      <c r="AU251" s="231" t="s">
        <v>86</v>
      </c>
      <c r="AY251" s="17" t="s">
        <v>123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84</v>
      </c>
      <c r="BK251" s="232">
        <f>ROUND(I251*H251,2)</f>
        <v>0</v>
      </c>
      <c r="BL251" s="17" t="s">
        <v>122</v>
      </c>
      <c r="BM251" s="231" t="s">
        <v>483</v>
      </c>
    </row>
    <row r="252" s="13" customFormat="1">
      <c r="A252" s="13"/>
      <c r="B252" s="239"/>
      <c r="C252" s="240"/>
      <c r="D252" s="241" t="s">
        <v>209</v>
      </c>
      <c r="E252" s="240"/>
      <c r="F252" s="243" t="s">
        <v>484</v>
      </c>
      <c r="G252" s="240"/>
      <c r="H252" s="244">
        <v>13.130000000000001</v>
      </c>
      <c r="I252" s="245"/>
      <c r="J252" s="240"/>
      <c r="K252" s="240"/>
      <c r="L252" s="246"/>
      <c r="M252" s="247"/>
      <c r="N252" s="248"/>
      <c r="O252" s="248"/>
      <c r="P252" s="248"/>
      <c r="Q252" s="248"/>
      <c r="R252" s="248"/>
      <c r="S252" s="248"/>
      <c r="T252" s="24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0" t="s">
        <v>209</v>
      </c>
      <c r="AU252" s="250" t="s">
        <v>86</v>
      </c>
      <c r="AV252" s="13" t="s">
        <v>86</v>
      </c>
      <c r="AW252" s="13" t="s">
        <v>4</v>
      </c>
      <c r="AX252" s="13" t="s">
        <v>84</v>
      </c>
      <c r="AY252" s="250" t="s">
        <v>123</v>
      </c>
    </row>
    <row r="253" s="2" customFormat="1" ht="14.4" customHeight="1">
      <c r="A253" s="38"/>
      <c r="B253" s="39"/>
      <c r="C253" s="273" t="s">
        <v>485</v>
      </c>
      <c r="D253" s="273" t="s">
        <v>275</v>
      </c>
      <c r="E253" s="274" t="s">
        <v>486</v>
      </c>
      <c r="F253" s="275" t="s">
        <v>487</v>
      </c>
      <c r="G253" s="276" t="s">
        <v>224</v>
      </c>
      <c r="H253" s="277">
        <v>2.02</v>
      </c>
      <c r="I253" s="278"/>
      <c r="J253" s="279">
        <f>ROUND(I253*H253,2)</f>
        <v>0</v>
      </c>
      <c r="K253" s="280"/>
      <c r="L253" s="281"/>
      <c r="M253" s="282" t="s">
        <v>1</v>
      </c>
      <c r="N253" s="283" t="s">
        <v>41</v>
      </c>
      <c r="O253" s="91"/>
      <c r="P253" s="229">
        <f>O253*H253</f>
        <v>0</v>
      </c>
      <c r="Q253" s="229">
        <v>0.14999999999999999</v>
      </c>
      <c r="R253" s="229">
        <f>Q253*H253</f>
        <v>0.30299999999999999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155</v>
      </c>
      <c r="AT253" s="231" t="s">
        <v>275</v>
      </c>
      <c r="AU253" s="231" t="s">
        <v>86</v>
      </c>
      <c r="AY253" s="17" t="s">
        <v>123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84</v>
      </c>
      <c r="BK253" s="232">
        <f>ROUND(I253*H253,2)</f>
        <v>0</v>
      </c>
      <c r="BL253" s="17" t="s">
        <v>122</v>
      </c>
      <c r="BM253" s="231" t="s">
        <v>488</v>
      </c>
    </row>
    <row r="254" s="13" customFormat="1">
      <c r="A254" s="13"/>
      <c r="B254" s="239"/>
      <c r="C254" s="240"/>
      <c r="D254" s="241" t="s">
        <v>209</v>
      </c>
      <c r="E254" s="240"/>
      <c r="F254" s="243" t="s">
        <v>489</v>
      </c>
      <c r="G254" s="240"/>
      <c r="H254" s="244">
        <v>2.02</v>
      </c>
      <c r="I254" s="245"/>
      <c r="J254" s="240"/>
      <c r="K254" s="240"/>
      <c r="L254" s="246"/>
      <c r="M254" s="247"/>
      <c r="N254" s="248"/>
      <c r="O254" s="248"/>
      <c r="P254" s="248"/>
      <c r="Q254" s="248"/>
      <c r="R254" s="248"/>
      <c r="S254" s="248"/>
      <c r="T254" s="24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0" t="s">
        <v>209</v>
      </c>
      <c r="AU254" s="250" t="s">
        <v>86</v>
      </c>
      <c r="AV254" s="13" t="s">
        <v>86</v>
      </c>
      <c r="AW254" s="13" t="s">
        <v>4</v>
      </c>
      <c r="AX254" s="13" t="s">
        <v>84</v>
      </c>
      <c r="AY254" s="250" t="s">
        <v>123</v>
      </c>
    </row>
    <row r="255" s="2" customFormat="1" ht="24.15" customHeight="1">
      <c r="A255" s="38"/>
      <c r="B255" s="39"/>
      <c r="C255" s="219" t="s">
        <v>490</v>
      </c>
      <c r="D255" s="219" t="s">
        <v>126</v>
      </c>
      <c r="E255" s="220" t="s">
        <v>491</v>
      </c>
      <c r="F255" s="221" t="s">
        <v>492</v>
      </c>
      <c r="G255" s="222" t="s">
        <v>231</v>
      </c>
      <c r="H255" s="223">
        <v>3.0699999999999998</v>
      </c>
      <c r="I255" s="224"/>
      <c r="J255" s="225">
        <f>ROUND(I255*H255,2)</f>
        <v>0</v>
      </c>
      <c r="K255" s="226"/>
      <c r="L255" s="44"/>
      <c r="M255" s="227" t="s">
        <v>1</v>
      </c>
      <c r="N255" s="228" t="s">
        <v>41</v>
      </c>
      <c r="O255" s="91"/>
      <c r="P255" s="229">
        <f>O255*H255</f>
        <v>0</v>
      </c>
      <c r="Q255" s="229">
        <v>2.2563399999999998</v>
      </c>
      <c r="R255" s="229">
        <f>Q255*H255</f>
        <v>6.9269637999999993</v>
      </c>
      <c r="S255" s="229">
        <v>0</v>
      </c>
      <c r="T255" s="23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1" t="s">
        <v>122</v>
      </c>
      <c r="AT255" s="231" t="s">
        <v>126</v>
      </c>
      <c r="AU255" s="231" t="s">
        <v>86</v>
      </c>
      <c r="AY255" s="17" t="s">
        <v>123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7" t="s">
        <v>84</v>
      </c>
      <c r="BK255" s="232">
        <f>ROUND(I255*H255,2)</f>
        <v>0</v>
      </c>
      <c r="BL255" s="17" t="s">
        <v>122</v>
      </c>
      <c r="BM255" s="231" t="s">
        <v>493</v>
      </c>
    </row>
    <row r="256" s="13" customFormat="1">
      <c r="A256" s="13"/>
      <c r="B256" s="239"/>
      <c r="C256" s="240"/>
      <c r="D256" s="241" t="s">
        <v>209</v>
      </c>
      <c r="E256" s="242" t="s">
        <v>1</v>
      </c>
      <c r="F256" s="243" t="s">
        <v>494</v>
      </c>
      <c r="G256" s="240"/>
      <c r="H256" s="244">
        <v>1.9750000000000001</v>
      </c>
      <c r="I256" s="245"/>
      <c r="J256" s="240"/>
      <c r="K256" s="240"/>
      <c r="L256" s="246"/>
      <c r="M256" s="247"/>
      <c r="N256" s="248"/>
      <c r="O256" s="248"/>
      <c r="P256" s="248"/>
      <c r="Q256" s="248"/>
      <c r="R256" s="248"/>
      <c r="S256" s="248"/>
      <c r="T256" s="24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0" t="s">
        <v>209</v>
      </c>
      <c r="AU256" s="250" t="s">
        <v>86</v>
      </c>
      <c r="AV256" s="13" t="s">
        <v>86</v>
      </c>
      <c r="AW256" s="13" t="s">
        <v>32</v>
      </c>
      <c r="AX256" s="13" t="s">
        <v>76</v>
      </c>
      <c r="AY256" s="250" t="s">
        <v>123</v>
      </c>
    </row>
    <row r="257" s="13" customFormat="1">
      <c r="A257" s="13"/>
      <c r="B257" s="239"/>
      <c r="C257" s="240"/>
      <c r="D257" s="241" t="s">
        <v>209</v>
      </c>
      <c r="E257" s="242" t="s">
        <v>1</v>
      </c>
      <c r="F257" s="243" t="s">
        <v>495</v>
      </c>
      <c r="G257" s="240"/>
      <c r="H257" s="244">
        <v>0.34499999999999997</v>
      </c>
      <c r="I257" s="245"/>
      <c r="J257" s="240"/>
      <c r="K257" s="240"/>
      <c r="L257" s="246"/>
      <c r="M257" s="247"/>
      <c r="N257" s="248"/>
      <c r="O257" s="248"/>
      <c r="P257" s="248"/>
      <c r="Q257" s="248"/>
      <c r="R257" s="248"/>
      <c r="S257" s="248"/>
      <c r="T257" s="24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0" t="s">
        <v>209</v>
      </c>
      <c r="AU257" s="250" t="s">
        <v>86</v>
      </c>
      <c r="AV257" s="13" t="s">
        <v>86</v>
      </c>
      <c r="AW257" s="13" t="s">
        <v>32</v>
      </c>
      <c r="AX257" s="13" t="s">
        <v>76</v>
      </c>
      <c r="AY257" s="250" t="s">
        <v>123</v>
      </c>
    </row>
    <row r="258" s="13" customFormat="1">
      <c r="A258" s="13"/>
      <c r="B258" s="239"/>
      <c r="C258" s="240"/>
      <c r="D258" s="241" t="s">
        <v>209</v>
      </c>
      <c r="E258" s="242" t="s">
        <v>1</v>
      </c>
      <c r="F258" s="243" t="s">
        <v>496</v>
      </c>
      <c r="G258" s="240"/>
      <c r="H258" s="244">
        <v>0.75</v>
      </c>
      <c r="I258" s="245"/>
      <c r="J258" s="240"/>
      <c r="K258" s="240"/>
      <c r="L258" s="246"/>
      <c r="M258" s="247"/>
      <c r="N258" s="248"/>
      <c r="O258" s="248"/>
      <c r="P258" s="248"/>
      <c r="Q258" s="248"/>
      <c r="R258" s="248"/>
      <c r="S258" s="248"/>
      <c r="T258" s="24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0" t="s">
        <v>209</v>
      </c>
      <c r="AU258" s="250" t="s">
        <v>86</v>
      </c>
      <c r="AV258" s="13" t="s">
        <v>86</v>
      </c>
      <c r="AW258" s="13" t="s">
        <v>32</v>
      </c>
      <c r="AX258" s="13" t="s">
        <v>76</v>
      </c>
      <c r="AY258" s="250" t="s">
        <v>123</v>
      </c>
    </row>
    <row r="259" s="14" customFormat="1">
      <c r="A259" s="14"/>
      <c r="B259" s="251"/>
      <c r="C259" s="252"/>
      <c r="D259" s="241" t="s">
        <v>209</v>
      </c>
      <c r="E259" s="253" t="s">
        <v>1</v>
      </c>
      <c r="F259" s="254" t="s">
        <v>228</v>
      </c>
      <c r="G259" s="252"/>
      <c r="H259" s="255">
        <v>3.0699999999999998</v>
      </c>
      <c r="I259" s="256"/>
      <c r="J259" s="252"/>
      <c r="K259" s="252"/>
      <c r="L259" s="257"/>
      <c r="M259" s="258"/>
      <c r="N259" s="259"/>
      <c r="O259" s="259"/>
      <c r="P259" s="259"/>
      <c r="Q259" s="259"/>
      <c r="R259" s="259"/>
      <c r="S259" s="259"/>
      <c r="T259" s="26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1" t="s">
        <v>209</v>
      </c>
      <c r="AU259" s="261" t="s">
        <v>86</v>
      </c>
      <c r="AV259" s="14" t="s">
        <v>122</v>
      </c>
      <c r="AW259" s="14" t="s">
        <v>32</v>
      </c>
      <c r="AX259" s="14" t="s">
        <v>84</v>
      </c>
      <c r="AY259" s="261" t="s">
        <v>123</v>
      </c>
    </row>
    <row r="260" s="2" customFormat="1" ht="24.15" customHeight="1">
      <c r="A260" s="38"/>
      <c r="B260" s="39"/>
      <c r="C260" s="219" t="s">
        <v>497</v>
      </c>
      <c r="D260" s="219" t="s">
        <v>126</v>
      </c>
      <c r="E260" s="220" t="s">
        <v>498</v>
      </c>
      <c r="F260" s="221" t="s">
        <v>499</v>
      </c>
      <c r="G260" s="222" t="s">
        <v>322</v>
      </c>
      <c r="H260" s="223">
        <v>6</v>
      </c>
      <c r="I260" s="224"/>
      <c r="J260" s="225">
        <f>ROUND(I260*H260,2)</f>
        <v>0</v>
      </c>
      <c r="K260" s="226"/>
      <c r="L260" s="44"/>
      <c r="M260" s="227" t="s">
        <v>1</v>
      </c>
      <c r="N260" s="228" t="s">
        <v>41</v>
      </c>
      <c r="O260" s="91"/>
      <c r="P260" s="229">
        <f>O260*H260</f>
        <v>0</v>
      </c>
      <c r="Q260" s="229">
        <v>0</v>
      </c>
      <c r="R260" s="229">
        <f>Q260*H260</f>
        <v>0</v>
      </c>
      <c r="S260" s="229">
        <v>0.082000000000000003</v>
      </c>
      <c r="T260" s="230">
        <f>S260*H260</f>
        <v>0.49199999999999999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1" t="s">
        <v>122</v>
      </c>
      <c r="AT260" s="231" t="s">
        <v>126</v>
      </c>
      <c r="AU260" s="231" t="s">
        <v>86</v>
      </c>
      <c r="AY260" s="17" t="s">
        <v>123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84</v>
      </c>
      <c r="BK260" s="232">
        <f>ROUND(I260*H260,2)</f>
        <v>0</v>
      </c>
      <c r="BL260" s="17" t="s">
        <v>122</v>
      </c>
      <c r="BM260" s="231" t="s">
        <v>500</v>
      </c>
    </row>
    <row r="261" s="2" customFormat="1" ht="24.15" customHeight="1">
      <c r="A261" s="38"/>
      <c r="B261" s="39"/>
      <c r="C261" s="219" t="s">
        <v>501</v>
      </c>
      <c r="D261" s="219" t="s">
        <v>126</v>
      </c>
      <c r="E261" s="220" t="s">
        <v>502</v>
      </c>
      <c r="F261" s="221" t="s">
        <v>503</v>
      </c>
      <c r="G261" s="222" t="s">
        <v>322</v>
      </c>
      <c r="H261" s="223">
        <v>2</v>
      </c>
      <c r="I261" s="224"/>
      <c r="J261" s="225">
        <f>ROUND(I261*H261,2)</f>
        <v>0</v>
      </c>
      <c r="K261" s="226"/>
      <c r="L261" s="44"/>
      <c r="M261" s="227" t="s">
        <v>1</v>
      </c>
      <c r="N261" s="228" t="s">
        <v>41</v>
      </c>
      <c r="O261" s="91"/>
      <c r="P261" s="229">
        <f>O261*H261</f>
        <v>0</v>
      </c>
      <c r="Q261" s="229">
        <v>0</v>
      </c>
      <c r="R261" s="229">
        <f>Q261*H261</f>
        <v>0</v>
      </c>
      <c r="S261" s="229">
        <v>0.0040000000000000001</v>
      </c>
      <c r="T261" s="230">
        <f>S261*H261</f>
        <v>0.0080000000000000002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122</v>
      </c>
      <c r="AT261" s="231" t="s">
        <v>126</v>
      </c>
      <c r="AU261" s="231" t="s">
        <v>86</v>
      </c>
      <c r="AY261" s="17" t="s">
        <v>123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84</v>
      </c>
      <c r="BK261" s="232">
        <f>ROUND(I261*H261,2)</f>
        <v>0</v>
      </c>
      <c r="BL261" s="17" t="s">
        <v>122</v>
      </c>
      <c r="BM261" s="231" t="s">
        <v>504</v>
      </c>
    </row>
    <row r="262" s="2" customFormat="1" ht="24.15" customHeight="1">
      <c r="A262" s="38"/>
      <c r="B262" s="39"/>
      <c r="C262" s="219" t="s">
        <v>505</v>
      </c>
      <c r="D262" s="219" t="s">
        <v>126</v>
      </c>
      <c r="E262" s="220" t="s">
        <v>506</v>
      </c>
      <c r="F262" s="221" t="s">
        <v>507</v>
      </c>
      <c r="G262" s="222" t="s">
        <v>322</v>
      </c>
      <c r="H262" s="223">
        <v>4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41</v>
      </c>
      <c r="O262" s="91"/>
      <c r="P262" s="229">
        <f>O262*H262</f>
        <v>0</v>
      </c>
      <c r="Q262" s="229">
        <v>0</v>
      </c>
      <c r="R262" s="229">
        <f>Q262*H262</f>
        <v>0</v>
      </c>
      <c r="S262" s="229">
        <v>0.068400000000000002</v>
      </c>
      <c r="T262" s="230">
        <f>S262*H262</f>
        <v>0.27360000000000001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122</v>
      </c>
      <c r="AT262" s="231" t="s">
        <v>126</v>
      </c>
      <c r="AU262" s="231" t="s">
        <v>86</v>
      </c>
      <c r="AY262" s="17" t="s">
        <v>123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84</v>
      </c>
      <c r="BK262" s="232">
        <f>ROUND(I262*H262,2)</f>
        <v>0</v>
      </c>
      <c r="BL262" s="17" t="s">
        <v>122</v>
      </c>
      <c r="BM262" s="231" t="s">
        <v>508</v>
      </c>
    </row>
    <row r="263" s="2" customFormat="1" ht="24.15" customHeight="1">
      <c r="A263" s="38"/>
      <c r="B263" s="39"/>
      <c r="C263" s="219" t="s">
        <v>509</v>
      </c>
      <c r="D263" s="219" t="s">
        <v>126</v>
      </c>
      <c r="E263" s="220" t="s">
        <v>510</v>
      </c>
      <c r="F263" s="221" t="s">
        <v>511</v>
      </c>
      <c r="G263" s="222" t="s">
        <v>322</v>
      </c>
      <c r="H263" s="223">
        <v>10</v>
      </c>
      <c r="I263" s="224"/>
      <c r="J263" s="225">
        <f>ROUND(I263*H263,2)</f>
        <v>0</v>
      </c>
      <c r="K263" s="226"/>
      <c r="L263" s="44"/>
      <c r="M263" s="227" t="s">
        <v>1</v>
      </c>
      <c r="N263" s="228" t="s">
        <v>41</v>
      </c>
      <c r="O263" s="91"/>
      <c r="P263" s="229">
        <f>O263*H263</f>
        <v>0</v>
      </c>
      <c r="Q263" s="229">
        <v>0</v>
      </c>
      <c r="R263" s="229">
        <f>Q263*H263</f>
        <v>0</v>
      </c>
      <c r="S263" s="229">
        <v>0.065699999999999995</v>
      </c>
      <c r="T263" s="230">
        <f>S263*H263</f>
        <v>0.65699999999999992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122</v>
      </c>
      <c r="AT263" s="231" t="s">
        <v>126</v>
      </c>
      <c r="AU263" s="231" t="s">
        <v>86</v>
      </c>
      <c r="AY263" s="17" t="s">
        <v>123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84</v>
      </c>
      <c r="BK263" s="232">
        <f>ROUND(I263*H263,2)</f>
        <v>0</v>
      </c>
      <c r="BL263" s="17" t="s">
        <v>122</v>
      </c>
      <c r="BM263" s="231" t="s">
        <v>512</v>
      </c>
    </row>
    <row r="264" s="2" customFormat="1" ht="24.15" customHeight="1">
      <c r="A264" s="38"/>
      <c r="B264" s="39"/>
      <c r="C264" s="219" t="s">
        <v>513</v>
      </c>
      <c r="D264" s="219" t="s">
        <v>126</v>
      </c>
      <c r="E264" s="220" t="s">
        <v>514</v>
      </c>
      <c r="F264" s="221" t="s">
        <v>515</v>
      </c>
      <c r="G264" s="222" t="s">
        <v>224</v>
      </c>
      <c r="H264" s="223">
        <v>58</v>
      </c>
      <c r="I264" s="224"/>
      <c r="J264" s="225">
        <f>ROUND(I264*H264,2)</f>
        <v>0</v>
      </c>
      <c r="K264" s="226"/>
      <c r="L264" s="44"/>
      <c r="M264" s="227" t="s">
        <v>1</v>
      </c>
      <c r="N264" s="228" t="s">
        <v>41</v>
      </c>
      <c r="O264" s="91"/>
      <c r="P264" s="229">
        <f>O264*H264</f>
        <v>0</v>
      </c>
      <c r="Q264" s="229">
        <v>0</v>
      </c>
      <c r="R264" s="229">
        <f>Q264*H264</f>
        <v>0</v>
      </c>
      <c r="S264" s="229">
        <v>0.00248</v>
      </c>
      <c r="T264" s="230">
        <f>S264*H264</f>
        <v>0.14384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1" t="s">
        <v>122</v>
      </c>
      <c r="AT264" s="231" t="s">
        <v>126</v>
      </c>
      <c r="AU264" s="231" t="s">
        <v>86</v>
      </c>
      <c r="AY264" s="17" t="s">
        <v>123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7" t="s">
        <v>84</v>
      </c>
      <c r="BK264" s="232">
        <f>ROUND(I264*H264,2)</f>
        <v>0</v>
      </c>
      <c r="BL264" s="17" t="s">
        <v>122</v>
      </c>
      <c r="BM264" s="231" t="s">
        <v>516</v>
      </c>
    </row>
    <row r="265" s="2" customFormat="1" ht="14.4" customHeight="1">
      <c r="A265" s="38"/>
      <c r="B265" s="39"/>
      <c r="C265" s="219" t="s">
        <v>517</v>
      </c>
      <c r="D265" s="219" t="s">
        <v>126</v>
      </c>
      <c r="E265" s="220" t="s">
        <v>518</v>
      </c>
      <c r="F265" s="221" t="s">
        <v>519</v>
      </c>
      <c r="G265" s="222" t="s">
        <v>322</v>
      </c>
      <c r="H265" s="223">
        <v>1</v>
      </c>
      <c r="I265" s="224"/>
      <c r="J265" s="225">
        <f>ROUND(I265*H265,2)</f>
        <v>0</v>
      </c>
      <c r="K265" s="226"/>
      <c r="L265" s="44"/>
      <c r="M265" s="227" t="s">
        <v>1</v>
      </c>
      <c r="N265" s="228" t="s">
        <v>41</v>
      </c>
      <c r="O265" s="91"/>
      <c r="P265" s="229">
        <f>O265*H265</f>
        <v>0</v>
      </c>
      <c r="Q265" s="229">
        <v>0</v>
      </c>
      <c r="R265" s="229">
        <f>Q265*H265</f>
        <v>0</v>
      </c>
      <c r="S265" s="229">
        <v>0.28499999999999998</v>
      </c>
      <c r="T265" s="230">
        <f>S265*H265</f>
        <v>0.28499999999999998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1" t="s">
        <v>122</v>
      </c>
      <c r="AT265" s="231" t="s">
        <v>126</v>
      </c>
      <c r="AU265" s="231" t="s">
        <v>86</v>
      </c>
      <c r="AY265" s="17" t="s">
        <v>123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7" t="s">
        <v>84</v>
      </c>
      <c r="BK265" s="232">
        <f>ROUND(I265*H265,2)</f>
        <v>0</v>
      </c>
      <c r="BL265" s="17" t="s">
        <v>122</v>
      </c>
      <c r="BM265" s="231" t="s">
        <v>520</v>
      </c>
    </row>
    <row r="266" s="2" customFormat="1" ht="24.15" customHeight="1">
      <c r="A266" s="38"/>
      <c r="B266" s="39"/>
      <c r="C266" s="219" t="s">
        <v>521</v>
      </c>
      <c r="D266" s="219" t="s">
        <v>126</v>
      </c>
      <c r="E266" s="220" t="s">
        <v>522</v>
      </c>
      <c r="F266" s="221" t="s">
        <v>523</v>
      </c>
      <c r="G266" s="222" t="s">
        <v>204</v>
      </c>
      <c r="H266" s="223">
        <v>57.100000000000001</v>
      </c>
      <c r="I266" s="224"/>
      <c r="J266" s="225">
        <f>ROUND(I266*H266,2)</f>
        <v>0</v>
      </c>
      <c r="K266" s="226"/>
      <c r="L266" s="44"/>
      <c r="M266" s="227" t="s">
        <v>1</v>
      </c>
      <c r="N266" s="228" t="s">
        <v>41</v>
      </c>
      <c r="O266" s="91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1" t="s">
        <v>122</v>
      </c>
      <c r="AT266" s="231" t="s">
        <v>126</v>
      </c>
      <c r="AU266" s="231" t="s">
        <v>86</v>
      </c>
      <c r="AY266" s="17" t="s">
        <v>123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7" t="s">
        <v>84</v>
      </c>
      <c r="BK266" s="232">
        <f>ROUND(I266*H266,2)</f>
        <v>0</v>
      </c>
      <c r="BL266" s="17" t="s">
        <v>122</v>
      </c>
      <c r="BM266" s="231" t="s">
        <v>524</v>
      </c>
    </row>
    <row r="267" s="13" customFormat="1">
      <c r="A267" s="13"/>
      <c r="B267" s="239"/>
      <c r="C267" s="240"/>
      <c r="D267" s="241" t="s">
        <v>209</v>
      </c>
      <c r="E267" s="242" t="s">
        <v>1</v>
      </c>
      <c r="F267" s="243" t="s">
        <v>525</v>
      </c>
      <c r="G267" s="240"/>
      <c r="H267" s="244">
        <v>57.100000000000001</v>
      </c>
      <c r="I267" s="245"/>
      <c r="J267" s="240"/>
      <c r="K267" s="240"/>
      <c r="L267" s="246"/>
      <c r="M267" s="247"/>
      <c r="N267" s="248"/>
      <c r="O267" s="248"/>
      <c r="P267" s="248"/>
      <c r="Q267" s="248"/>
      <c r="R267" s="248"/>
      <c r="S267" s="248"/>
      <c r="T267" s="24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0" t="s">
        <v>209</v>
      </c>
      <c r="AU267" s="250" t="s">
        <v>86</v>
      </c>
      <c r="AV267" s="13" t="s">
        <v>86</v>
      </c>
      <c r="AW267" s="13" t="s">
        <v>32</v>
      </c>
      <c r="AX267" s="13" t="s">
        <v>84</v>
      </c>
      <c r="AY267" s="250" t="s">
        <v>123</v>
      </c>
    </row>
    <row r="268" s="2" customFormat="1" ht="24.15" customHeight="1">
      <c r="A268" s="38"/>
      <c r="B268" s="39"/>
      <c r="C268" s="219" t="s">
        <v>526</v>
      </c>
      <c r="D268" s="219" t="s">
        <v>126</v>
      </c>
      <c r="E268" s="220" t="s">
        <v>527</v>
      </c>
      <c r="F268" s="221" t="s">
        <v>528</v>
      </c>
      <c r="G268" s="222" t="s">
        <v>231</v>
      </c>
      <c r="H268" s="223">
        <v>2.625</v>
      </c>
      <c r="I268" s="224"/>
      <c r="J268" s="225">
        <f>ROUND(I268*H268,2)</f>
        <v>0</v>
      </c>
      <c r="K268" s="226"/>
      <c r="L268" s="44"/>
      <c r="M268" s="227" t="s">
        <v>1</v>
      </c>
      <c r="N268" s="228" t="s">
        <v>41</v>
      </c>
      <c r="O268" s="91"/>
      <c r="P268" s="229">
        <f>O268*H268</f>
        <v>0</v>
      </c>
      <c r="Q268" s="229">
        <v>0</v>
      </c>
      <c r="R268" s="229">
        <f>Q268*H268</f>
        <v>0</v>
      </c>
      <c r="S268" s="229">
        <v>2.2000000000000002</v>
      </c>
      <c r="T268" s="230">
        <f>S268*H268</f>
        <v>5.7750000000000004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1" t="s">
        <v>122</v>
      </c>
      <c r="AT268" s="231" t="s">
        <v>126</v>
      </c>
      <c r="AU268" s="231" t="s">
        <v>86</v>
      </c>
      <c r="AY268" s="17" t="s">
        <v>123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7" t="s">
        <v>84</v>
      </c>
      <c r="BK268" s="232">
        <f>ROUND(I268*H268,2)</f>
        <v>0</v>
      </c>
      <c r="BL268" s="17" t="s">
        <v>122</v>
      </c>
      <c r="BM268" s="231" t="s">
        <v>529</v>
      </c>
    </row>
    <row r="269" s="13" customFormat="1">
      <c r="A269" s="13"/>
      <c r="B269" s="239"/>
      <c r="C269" s="240"/>
      <c r="D269" s="241" t="s">
        <v>209</v>
      </c>
      <c r="E269" s="242" t="s">
        <v>1</v>
      </c>
      <c r="F269" s="243" t="s">
        <v>530</v>
      </c>
      <c r="G269" s="240"/>
      <c r="H269" s="244">
        <v>2.625</v>
      </c>
      <c r="I269" s="245"/>
      <c r="J269" s="240"/>
      <c r="K269" s="240"/>
      <c r="L269" s="246"/>
      <c r="M269" s="247"/>
      <c r="N269" s="248"/>
      <c r="O269" s="248"/>
      <c r="P269" s="248"/>
      <c r="Q269" s="248"/>
      <c r="R269" s="248"/>
      <c r="S269" s="248"/>
      <c r="T269" s="24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0" t="s">
        <v>209</v>
      </c>
      <c r="AU269" s="250" t="s">
        <v>86</v>
      </c>
      <c r="AV269" s="13" t="s">
        <v>86</v>
      </c>
      <c r="AW269" s="13" t="s">
        <v>32</v>
      </c>
      <c r="AX269" s="13" t="s">
        <v>84</v>
      </c>
      <c r="AY269" s="250" t="s">
        <v>123</v>
      </c>
    </row>
    <row r="270" s="12" customFormat="1" ht="22.8" customHeight="1">
      <c r="A270" s="12"/>
      <c r="B270" s="203"/>
      <c r="C270" s="204"/>
      <c r="D270" s="205" t="s">
        <v>75</v>
      </c>
      <c r="E270" s="217" t="s">
        <v>531</v>
      </c>
      <c r="F270" s="217" t="s">
        <v>532</v>
      </c>
      <c r="G270" s="204"/>
      <c r="H270" s="204"/>
      <c r="I270" s="207"/>
      <c r="J270" s="218">
        <f>BK270</f>
        <v>0</v>
      </c>
      <c r="K270" s="204"/>
      <c r="L270" s="209"/>
      <c r="M270" s="210"/>
      <c r="N270" s="211"/>
      <c r="O270" s="211"/>
      <c r="P270" s="212">
        <f>SUM(P271:P298)</f>
        <v>0</v>
      </c>
      <c r="Q270" s="211"/>
      <c r="R270" s="212">
        <f>SUM(R271:R298)</f>
        <v>0</v>
      </c>
      <c r="S270" s="211"/>
      <c r="T270" s="213">
        <f>SUM(T271:T298)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4" t="s">
        <v>84</v>
      </c>
      <c r="AT270" s="215" t="s">
        <v>75</v>
      </c>
      <c r="AU270" s="215" t="s">
        <v>84</v>
      </c>
      <c r="AY270" s="214" t="s">
        <v>123</v>
      </c>
      <c r="BK270" s="216">
        <f>SUM(BK271:BK298)</f>
        <v>0</v>
      </c>
    </row>
    <row r="271" s="2" customFormat="1" ht="14.4" customHeight="1">
      <c r="A271" s="38"/>
      <c r="B271" s="39"/>
      <c r="C271" s="219" t="s">
        <v>533</v>
      </c>
      <c r="D271" s="219" t="s">
        <v>126</v>
      </c>
      <c r="E271" s="220" t="s">
        <v>534</v>
      </c>
      <c r="F271" s="221" t="s">
        <v>535</v>
      </c>
      <c r="G271" s="222" t="s">
        <v>264</v>
      </c>
      <c r="H271" s="223">
        <v>14.093999999999999</v>
      </c>
      <c r="I271" s="224"/>
      <c r="J271" s="225">
        <f>ROUND(I271*H271,2)</f>
        <v>0</v>
      </c>
      <c r="K271" s="226"/>
      <c r="L271" s="44"/>
      <c r="M271" s="227" t="s">
        <v>1</v>
      </c>
      <c r="N271" s="228" t="s">
        <v>41</v>
      </c>
      <c r="O271" s="91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1" t="s">
        <v>122</v>
      </c>
      <c r="AT271" s="231" t="s">
        <v>126</v>
      </c>
      <c r="AU271" s="231" t="s">
        <v>86</v>
      </c>
      <c r="AY271" s="17" t="s">
        <v>123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7" t="s">
        <v>84</v>
      </c>
      <c r="BK271" s="232">
        <f>ROUND(I271*H271,2)</f>
        <v>0</v>
      </c>
      <c r="BL271" s="17" t="s">
        <v>122</v>
      </c>
      <c r="BM271" s="231" t="s">
        <v>536</v>
      </c>
    </row>
    <row r="272" s="13" customFormat="1">
      <c r="A272" s="13"/>
      <c r="B272" s="239"/>
      <c r="C272" s="240"/>
      <c r="D272" s="241" t="s">
        <v>209</v>
      </c>
      <c r="E272" s="242" t="s">
        <v>1</v>
      </c>
      <c r="F272" s="243" t="s">
        <v>537</v>
      </c>
      <c r="G272" s="240"/>
      <c r="H272" s="244">
        <v>14.093999999999999</v>
      </c>
      <c r="I272" s="245"/>
      <c r="J272" s="240"/>
      <c r="K272" s="240"/>
      <c r="L272" s="246"/>
      <c r="M272" s="247"/>
      <c r="N272" s="248"/>
      <c r="O272" s="248"/>
      <c r="P272" s="248"/>
      <c r="Q272" s="248"/>
      <c r="R272" s="248"/>
      <c r="S272" s="248"/>
      <c r="T272" s="24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0" t="s">
        <v>209</v>
      </c>
      <c r="AU272" s="250" t="s">
        <v>86</v>
      </c>
      <c r="AV272" s="13" t="s">
        <v>86</v>
      </c>
      <c r="AW272" s="13" t="s">
        <v>32</v>
      </c>
      <c r="AX272" s="13" t="s">
        <v>84</v>
      </c>
      <c r="AY272" s="250" t="s">
        <v>123</v>
      </c>
    </row>
    <row r="273" s="2" customFormat="1" ht="24.15" customHeight="1">
      <c r="A273" s="38"/>
      <c r="B273" s="39"/>
      <c r="C273" s="219" t="s">
        <v>538</v>
      </c>
      <c r="D273" s="219" t="s">
        <v>126</v>
      </c>
      <c r="E273" s="220" t="s">
        <v>539</v>
      </c>
      <c r="F273" s="221" t="s">
        <v>540</v>
      </c>
      <c r="G273" s="222" t="s">
        <v>264</v>
      </c>
      <c r="H273" s="223">
        <v>84.563999999999993</v>
      </c>
      <c r="I273" s="224"/>
      <c r="J273" s="225">
        <f>ROUND(I273*H273,2)</f>
        <v>0</v>
      </c>
      <c r="K273" s="226"/>
      <c r="L273" s="44"/>
      <c r="M273" s="227" t="s">
        <v>1</v>
      </c>
      <c r="N273" s="228" t="s">
        <v>41</v>
      </c>
      <c r="O273" s="91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122</v>
      </c>
      <c r="AT273" s="231" t="s">
        <v>126</v>
      </c>
      <c r="AU273" s="231" t="s">
        <v>86</v>
      </c>
      <c r="AY273" s="17" t="s">
        <v>123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84</v>
      </c>
      <c r="BK273" s="232">
        <f>ROUND(I273*H273,2)</f>
        <v>0</v>
      </c>
      <c r="BL273" s="17" t="s">
        <v>122</v>
      </c>
      <c r="BM273" s="231" t="s">
        <v>541</v>
      </c>
    </row>
    <row r="274" s="13" customFormat="1">
      <c r="A274" s="13"/>
      <c r="B274" s="239"/>
      <c r="C274" s="240"/>
      <c r="D274" s="241" t="s">
        <v>209</v>
      </c>
      <c r="E274" s="242" t="s">
        <v>1</v>
      </c>
      <c r="F274" s="243" t="s">
        <v>542</v>
      </c>
      <c r="G274" s="240"/>
      <c r="H274" s="244">
        <v>84.563999999999993</v>
      </c>
      <c r="I274" s="245"/>
      <c r="J274" s="240"/>
      <c r="K274" s="240"/>
      <c r="L274" s="246"/>
      <c r="M274" s="247"/>
      <c r="N274" s="248"/>
      <c r="O274" s="248"/>
      <c r="P274" s="248"/>
      <c r="Q274" s="248"/>
      <c r="R274" s="248"/>
      <c r="S274" s="248"/>
      <c r="T274" s="24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0" t="s">
        <v>209</v>
      </c>
      <c r="AU274" s="250" t="s">
        <v>86</v>
      </c>
      <c r="AV274" s="13" t="s">
        <v>86</v>
      </c>
      <c r="AW274" s="13" t="s">
        <v>32</v>
      </c>
      <c r="AX274" s="13" t="s">
        <v>84</v>
      </c>
      <c r="AY274" s="250" t="s">
        <v>123</v>
      </c>
    </row>
    <row r="275" s="2" customFormat="1" ht="14.4" customHeight="1">
      <c r="A275" s="38"/>
      <c r="B275" s="39"/>
      <c r="C275" s="219" t="s">
        <v>543</v>
      </c>
      <c r="D275" s="219" t="s">
        <v>126</v>
      </c>
      <c r="E275" s="220" t="s">
        <v>544</v>
      </c>
      <c r="F275" s="221" t="s">
        <v>545</v>
      </c>
      <c r="G275" s="222" t="s">
        <v>264</v>
      </c>
      <c r="H275" s="223">
        <v>24.879000000000001</v>
      </c>
      <c r="I275" s="224"/>
      <c r="J275" s="225">
        <f>ROUND(I275*H275,2)</f>
        <v>0</v>
      </c>
      <c r="K275" s="226"/>
      <c r="L275" s="44"/>
      <c r="M275" s="227" t="s">
        <v>1</v>
      </c>
      <c r="N275" s="228" t="s">
        <v>41</v>
      </c>
      <c r="O275" s="91"/>
      <c r="P275" s="229">
        <f>O275*H275</f>
        <v>0</v>
      </c>
      <c r="Q275" s="229">
        <v>0</v>
      </c>
      <c r="R275" s="229">
        <f>Q275*H275</f>
        <v>0</v>
      </c>
      <c r="S275" s="229">
        <v>0</v>
      </c>
      <c r="T275" s="23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122</v>
      </c>
      <c r="AT275" s="231" t="s">
        <v>126</v>
      </c>
      <c r="AU275" s="231" t="s">
        <v>86</v>
      </c>
      <c r="AY275" s="17" t="s">
        <v>123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84</v>
      </c>
      <c r="BK275" s="232">
        <f>ROUND(I275*H275,2)</f>
        <v>0</v>
      </c>
      <c r="BL275" s="17" t="s">
        <v>122</v>
      </c>
      <c r="BM275" s="231" t="s">
        <v>546</v>
      </c>
    </row>
    <row r="276" s="13" customFormat="1">
      <c r="A276" s="13"/>
      <c r="B276" s="239"/>
      <c r="C276" s="240"/>
      <c r="D276" s="241" t="s">
        <v>209</v>
      </c>
      <c r="E276" s="242" t="s">
        <v>1</v>
      </c>
      <c r="F276" s="243" t="s">
        <v>547</v>
      </c>
      <c r="G276" s="240"/>
      <c r="H276" s="244">
        <v>4.9660000000000002</v>
      </c>
      <c r="I276" s="245"/>
      <c r="J276" s="240"/>
      <c r="K276" s="240"/>
      <c r="L276" s="246"/>
      <c r="M276" s="247"/>
      <c r="N276" s="248"/>
      <c r="O276" s="248"/>
      <c r="P276" s="248"/>
      <c r="Q276" s="248"/>
      <c r="R276" s="248"/>
      <c r="S276" s="248"/>
      <c r="T276" s="24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0" t="s">
        <v>209</v>
      </c>
      <c r="AU276" s="250" t="s">
        <v>86</v>
      </c>
      <c r="AV276" s="13" t="s">
        <v>86</v>
      </c>
      <c r="AW276" s="13" t="s">
        <v>32</v>
      </c>
      <c r="AX276" s="13" t="s">
        <v>76</v>
      </c>
      <c r="AY276" s="250" t="s">
        <v>123</v>
      </c>
    </row>
    <row r="277" s="13" customFormat="1">
      <c r="A277" s="13"/>
      <c r="B277" s="239"/>
      <c r="C277" s="240"/>
      <c r="D277" s="241" t="s">
        <v>209</v>
      </c>
      <c r="E277" s="242" t="s">
        <v>1</v>
      </c>
      <c r="F277" s="243" t="s">
        <v>548</v>
      </c>
      <c r="G277" s="240"/>
      <c r="H277" s="244">
        <v>1.77</v>
      </c>
      <c r="I277" s="245"/>
      <c r="J277" s="240"/>
      <c r="K277" s="240"/>
      <c r="L277" s="246"/>
      <c r="M277" s="247"/>
      <c r="N277" s="248"/>
      <c r="O277" s="248"/>
      <c r="P277" s="248"/>
      <c r="Q277" s="248"/>
      <c r="R277" s="248"/>
      <c r="S277" s="248"/>
      <c r="T277" s="24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0" t="s">
        <v>209</v>
      </c>
      <c r="AU277" s="250" t="s">
        <v>86</v>
      </c>
      <c r="AV277" s="13" t="s">
        <v>86</v>
      </c>
      <c r="AW277" s="13" t="s">
        <v>32</v>
      </c>
      <c r="AX277" s="13" t="s">
        <v>76</v>
      </c>
      <c r="AY277" s="250" t="s">
        <v>123</v>
      </c>
    </row>
    <row r="278" s="13" customFormat="1">
      <c r="A278" s="13"/>
      <c r="B278" s="239"/>
      <c r="C278" s="240"/>
      <c r="D278" s="241" t="s">
        <v>209</v>
      </c>
      <c r="E278" s="242" t="s">
        <v>1</v>
      </c>
      <c r="F278" s="243" t="s">
        <v>549</v>
      </c>
      <c r="G278" s="240"/>
      <c r="H278" s="244">
        <v>18.143000000000001</v>
      </c>
      <c r="I278" s="245"/>
      <c r="J278" s="240"/>
      <c r="K278" s="240"/>
      <c r="L278" s="246"/>
      <c r="M278" s="247"/>
      <c r="N278" s="248"/>
      <c r="O278" s="248"/>
      <c r="P278" s="248"/>
      <c r="Q278" s="248"/>
      <c r="R278" s="248"/>
      <c r="S278" s="248"/>
      <c r="T278" s="24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0" t="s">
        <v>209</v>
      </c>
      <c r="AU278" s="250" t="s">
        <v>86</v>
      </c>
      <c r="AV278" s="13" t="s">
        <v>86</v>
      </c>
      <c r="AW278" s="13" t="s">
        <v>32</v>
      </c>
      <c r="AX278" s="13" t="s">
        <v>76</v>
      </c>
      <c r="AY278" s="250" t="s">
        <v>123</v>
      </c>
    </row>
    <row r="279" s="14" customFormat="1">
      <c r="A279" s="14"/>
      <c r="B279" s="251"/>
      <c r="C279" s="252"/>
      <c r="D279" s="241" t="s">
        <v>209</v>
      </c>
      <c r="E279" s="253" t="s">
        <v>1</v>
      </c>
      <c r="F279" s="254" t="s">
        <v>228</v>
      </c>
      <c r="G279" s="252"/>
      <c r="H279" s="255">
        <v>24.879000000000001</v>
      </c>
      <c r="I279" s="256"/>
      <c r="J279" s="252"/>
      <c r="K279" s="252"/>
      <c r="L279" s="257"/>
      <c r="M279" s="258"/>
      <c r="N279" s="259"/>
      <c r="O279" s="259"/>
      <c r="P279" s="259"/>
      <c r="Q279" s="259"/>
      <c r="R279" s="259"/>
      <c r="S279" s="259"/>
      <c r="T279" s="26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1" t="s">
        <v>209</v>
      </c>
      <c r="AU279" s="261" t="s">
        <v>86</v>
      </c>
      <c r="AV279" s="14" t="s">
        <v>122</v>
      </c>
      <c r="AW279" s="14" t="s">
        <v>32</v>
      </c>
      <c r="AX279" s="14" t="s">
        <v>84</v>
      </c>
      <c r="AY279" s="261" t="s">
        <v>123</v>
      </c>
    </row>
    <row r="280" s="2" customFormat="1" ht="24.15" customHeight="1">
      <c r="A280" s="38"/>
      <c r="B280" s="39"/>
      <c r="C280" s="219" t="s">
        <v>550</v>
      </c>
      <c r="D280" s="219" t="s">
        <v>126</v>
      </c>
      <c r="E280" s="220" t="s">
        <v>551</v>
      </c>
      <c r="F280" s="221" t="s">
        <v>552</v>
      </c>
      <c r="G280" s="222" t="s">
        <v>264</v>
      </c>
      <c r="H280" s="223">
        <v>149.274</v>
      </c>
      <c r="I280" s="224"/>
      <c r="J280" s="225">
        <f>ROUND(I280*H280,2)</f>
        <v>0</v>
      </c>
      <c r="K280" s="226"/>
      <c r="L280" s="44"/>
      <c r="M280" s="227" t="s">
        <v>1</v>
      </c>
      <c r="N280" s="228" t="s">
        <v>41</v>
      </c>
      <c r="O280" s="91"/>
      <c r="P280" s="229">
        <f>O280*H280</f>
        <v>0</v>
      </c>
      <c r="Q280" s="229">
        <v>0</v>
      </c>
      <c r="R280" s="229">
        <f>Q280*H280</f>
        <v>0</v>
      </c>
      <c r="S280" s="229">
        <v>0</v>
      </c>
      <c r="T280" s="23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1" t="s">
        <v>122</v>
      </c>
      <c r="AT280" s="231" t="s">
        <v>126</v>
      </c>
      <c r="AU280" s="231" t="s">
        <v>86</v>
      </c>
      <c r="AY280" s="17" t="s">
        <v>123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7" t="s">
        <v>84</v>
      </c>
      <c r="BK280" s="232">
        <f>ROUND(I280*H280,2)</f>
        <v>0</v>
      </c>
      <c r="BL280" s="17" t="s">
        <v>122</v>
      </c>
      <c r="BM280" s="231" t="s">
        <v>553</v>
      </c>
    </row>
    <row r="281" s="13" customFormat="1">
      <c r="A281" s="13"/>
      <c r="B281" s="239"/>
      <c r="C281" s="240"/>
      <c r="D281" s="241" t="s">
        <v>209</v>
      </c>
      <c r="E281" s="242" t="s">
        <v>1</v>
      </c>
      <c r="F281" s="243" t="s">
        <v>554</v>
      </c>
      <c r="G281" s="240"/>
      <c r="H281" s="244">
        <v>149.274</v>
      </c>
      <c r="I281" s="245"/>
      <c r="J281" s="240"/>
      <c r="K281" s="240"/>
      <c r="L281" s="246"/>
      <c r="M281" s="247"/>
      <c r="N281" s="248"/>
      <c r="O281" s="248"/>
      <c r="P281" s="248"/>
      <c r="Q281" s="248"/>
      <c r="R281" s="248"/>
      <c r="S281" s="248"/>
      <c r="T281" s="24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0" t="s">
        <v>209</v>
      </c>
      <c r="AU281" s="250" t="s">
        <v>86</v>
      </c>
      <c r="AV281" s="13" t="s">
        <v>86</v>
      </c>
      <c r="AW281" s="13" t="s">
        <v>32</v>
      </c>
      <c r="AX281" s="13" t="s">
        <v>84</v>
      </c>
      <c r="AY281" s="250" t="s">
        <v>123</v>
      </c>
    </row>
    <row r="282" s="2" customFormat="1" ht="14.4" customHeight="1">
      <c r="A282" s="38"/>
      <c r="B282" s="39"/>
      <c r="C282" s="219" t="s">
        <v>555</v>
      </c>
      <c r="D282" s="219" t="s">
        <v>126</v>
      </c>
      <c r="E282" s="220" t="s">
        <v>556</v>
      </c>
      <c r="F282" s="221" t="s">
        <v>557</v>
      </c>
      <c r="G282" s="222" t="s">
        <v>264</v>
      </c>
      <c r="H282" s="223">
        <v>16.704999999999998</v>
      </c>
      <c r="I282" s="224"/>
      <c r="J282" s="225">
        <f>ROUND(I282*H282,2)</f>
        <v>0</v>
      </c>
      <c r="K282" s="226"/>
      <c r="L282" s="44"/>
      <c r="M282" s="227" t="s">
        <v>1</v>
      </c>
      <c r="N282" s="228" t="s">
        <v>41</v>
      </c>
      <c r="O282" s="91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1" t="s">
        <v>122</v>
      </c>
      <c r="AT282" s="231" t="s">
        <v>126</v>
      </c>
      <c r="AU282" s="231" t="s">
        <v>86</v>
      </c>
      <c r="AY282" s="17" t="s">
        <v>123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7" t="s">
        <v>84</v>
      </c>
      <c r="BK282" s="232">
        <f>ROUND(I282*H282,2)</f>
        <v>0</v>
      </c>
      <c r="BL282" s="17" t="s">
        <v>122</v>
      </c>
      <c r="BM282" s="231" t="s">
        <v>558</v>
      </c>
    </row>
    <row r="283" s="13" customFormat="1">
      <c r="A283" s="13"/>
      <c r="B283" s="239"/>
      <c r="C283" s="240"/>
      <c r="D283" s="241" t="s">
        <v>209</v>
      </c>
      <c r="E283" s="242" t="s">
        <v>1</v>
      </c>
      <c r="F283" s="243" t="s">
        <v>559</v>
      </c>
      <c r="G283" s="240"/>
      <c r="H283" s="244">
        <v>9</v>
      </c>
      <c r="I283" s="245"/>
      <c r="J283" s="240"/>
      <c r="K283" s="240"/>
      <c r="L283" s="246"/>
      <c r="M283" s="247"/>
      <c r="N283" s="248"/>
      <c r="O283" s="248"/>
      <c r="P283" s="248"/>
      <c r="Q283" s="248"/>
      <c r="R283" s="248"/>
      <c r="S283" s="248"/>
      <c r="T283" s="24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0" t="s">
        <v>209</v>
      </c>
      <c r="AU283" s="250" t="s">
        <v>86</v>
      </c>
      <c r="AV283" s="13" t="s">
        <v>86</v>
      </c>
      <c r="AW283" s="13" t="s">
        <v>32</v>
      </c>
      <c r="AX283" s="13" t="s">
        <v>76</v>
      </c>
      <c r="AY283" s="250" t="s">
        <v>123</v>
      </c>
    </row>
    <row r="284" s="13" customFormat="1">
      <c r="A284" s="13"/>
      <c r="B284" s="239"/>
      <c r="C284" s="240"/>
      <c r="D284" s="241" t="s">
        <v>209</v>
      </c>
      <c r="E284" s="242" t="s">
        <v>1</v>
      </c>
      <c r="F284" s="243" t="s">
        <v>560</v>
      </c>
      <c r="G284" s="240"/>
      <c r="H284" s="244">
        <v>0.56999999999999995</v>
      </c>
      <c r="I284" s="245"/>
      <c r="J284" s="240"/>
      <c r="K284" s="240"/>
      <c r="L284" s="246"/>
      <c r="M284" s="247"/>
      <c r="N284" s="248"/>
      <c r="O284" s="248"/>
      <c r="P284" s="248"/>
      <c r="Q284" s="248"/>
      <c r="R284" s="248"/>
      <c r="S284" s="248"/>
      <c r="T284" s="24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0" t="s">
        <v>209</v>
      </c>
      <c r="AU284" s="250" t="s">
        <v>86</v>
      </c>
      <c r="AV284" s="13" t="s">
        <v>86</v>
      </c>
      <c r="AW284" s="13" t="s">
        <v>32</v>
      </c>
      <c r="AX284" s="13" t="s">
        <v>76</v>
      </c>
      <c r="AY284" s="250" t="s">
        <v>123</v>
      </c>
    </row>
    <row r="285" s="13" customFormat="1">
      <c r="A285" s="13"/>
      <c r="B285" s="239"/>
      <c r="C285" s="240"/>
      <c r="D285" s="241" t="s">
        <v>209</v>
      </c>
      <c r="E285" s="242" t="s">
        <v>1</v>
      </c>
      <c r="F285" s="243" t="s">
        <v>561</v>
      </c>
      <c r="G285" s="240"/>
      <c r="H285" s="244">
        <v>7.1349999999999998</v>
      </c>
      <c r="I285" s="245"/>
      <c r="J285" s="240"/>
      <c r="K285" s="240"/>
      <c r="L285" s="246"/>
      <c r="M285" s="247"/>
      <c r="N285" s="248"/>
      <c r="O285" s="248"/>
      <c r="P285" s="248"/>
      <c r="Q285" s="248"/>
      <c r="R285" s="248"/>
      <c r="S285" s="248"/>
      <c r="T285" s="24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0" t="s">
        <v>209</v>
      </c>
      <c r="AU285" s="250" t="s">
        <v>86</v>
      </c>
      <c r="AV285" s="13" t="s">
        <v>86</v>
      </c>
      <c r="AW285" s="13" t="s">
        <v>32</v>
      </c>
      <c r="AX285" s="13" t="s">
        <v>76</v>
      </c>
      <c r="AY285" s="250" t="s">
        <v>123</v>
      </c>
    </row>
    <row r="286" s="14" customFormat="1">
      <c r="A286" s="14"/>
      <c r="B286" s="251"/>
      <c r="C286" s="252"/>
      <c r="D286" s="241" t="s">
        <v>209</v>
      </c>
      <c r="E286" s="253" t="s">
        <v>1</v>
      </c>
      <c r="F286" s="254" t="s">
        <v>228</v>
      </c>
      <c r="G286" s="252"/>
      <c r="H286" s="255">
        <v>16.704999999999998</v>
      </c>
      <c r="I286" s="256"/>
      <c r="J286" s="252"/>
      <c r="K286" s="252"/>
      <c r="L286" s="257"/>
      <c r="M286" s="258"/>
      <c r="N286" s="259"/>
      <c r="O286" s="259"/>
      <c r="P286" s="259"/>
      <c r="Q286" s="259"/>
      <c r="R286" s="259"/>
      <c r="S286" s="259"/>
      <c r="T286" s="26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1" t="s">
        <v>209</v>
      </c>
      <c r="AU286" s="261" t="s">
        <v>86</v>
      </c>
      <c r="AV286" s="14" t="s">
        <v>122</v>
      </c>
      <c r="AW286" s="14" t="s">
        <v>32</v>
      </c>
      <c r="AX286" s="14" t="s">
        <v>84</v>
      </c>
      <c r="AY286" s="261" t="s">
        <v>123</v>
      </c>
    </row>
    <row r="287" s="2" customFormat="1" ht="24.15" customHeight="1">
      <c r="A287" s="38"/>
      <c r="B287" s="39"/>
      <c r="C287" s="219" t="s">
        <v>562</v>
      </c>
      <c r="D287" s="219" t="s">
        <v>126</v>
      </c>
      <c r="E287" s="220" t="s">
        <v>563</v>
      </c>
      <c r="F287" s="221" t="s">
        <v>564</v>
      </c>
      <c r="G287" s="222" t="s">
        <v>264</v>
      </c>
      <c r="H287" s="223">
        <v>100.23</v>
      </c>
      <c r="I287" s="224"/>
      <c r="J287" s="225">
        <f>ROUND(I287*H287,2)</f>
        <v>0</v>
      </c>
      <c r="K287" s="226"/>
      <c r="L287" s="44"/>
      <c r="M287" s="227" t="s">
        <v>1</v>
      </c>
      <c r="N287" s="228" t="s">
        <v>41</v>
      </c>
      <c r="O287" s="91"/>
      <c r="P287" s="229">
        <f>O287*H287</f>
        <v>0</v>
      </c>
      <c r="Q287" s="229">
        <v>0</v>
      </c>
      <c r="R287" s="229">
        <f>Q287*H287</f>
        <v>0</v>
      </c>
      <c r="S287" s="229">
        <v>0</v>
      </c>
      <c r="T287" s="23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1" t="s">
        <v>122</v>
      </c>
      <c r="AT287" s="231" t="s">
        <v>126</v>
      </c>
      <c r="AU287" s="231" t="s">
        <v>86</v>
      </c>
      <c r="AY287" s="17" t="s">
        <v>123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7" t="s">
        <v>84</v>
      </c>
      <c r="BK287" s="232">
        <f>ROUND(I287*H287,2)</f>
        <v>0</v>
      </c>
      <c r="BL287" s="17" t="s">
        <v>122</v>
      </c>
      <c r="BM287" s="231" t="s">
        <v>565</v>
      </c>
    </row>
    <row r="288" s="13" customFormat="1">
      <c r="A288" s="13"/>
      <c r="B288" s="239"/>
      <c r="C288" s="240"/>
      <c r="D288" s="241" t="s">
        <v>209</v>
      </c>
      <c r="E288" s="242" t="s">
        <v>1</v>
      </c>
      <c r="F288" s="243" t="s">
        <v>566</v>
      </c>
      <c r="G288" s="240"/>
      <c r="H288" s="244">
        <v>100.23</v>
      </c>
      <c r="I288" s="245"/>
      <c r="J288" s="240"/>
      <c r="K288" s="240"/>
      <c r="L288" s="246"/>
      <c r="M288" s="247"/>
      <c r="N288" s="248"/>
      <c r="O288" s="248"/>
      <c r="P288" s="248"/>
      <c r="Q288" s="248"/>
      <c r="R288" s="248"/>
      <c r="S288" s="248"/>
      <c r="T288" s="24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0" t="s">
        <v>209</v>
      </c>
      <c r="AU288" s="250" t="s">
        <v>86</v>
      </c>
      <c r="AV288" s="13" t="s">
        <v>86</v>
      </c>
      <c r="AW288" s="13" t="s">
        <v>32</v>
      </c>
      <c r="AX288" s="13" t="s">
        <v>84</v>
      </c>
      <c r="AY288" s="250" t="s">
        <v>123</v>
      </c>
    </row>
    <row r="289" s="2" customFormat="1" ht="24.15" customHeight="1">
      <c r="A289" s="38"/>
      <c r="B289" s="39"/>
      <c r="C289" s="219" t="s">
        <v>567</v>
      </c>
      <c r="D289" s="219" t="s">
        <v>126</v>
      </c>
      <c r="E289" s="220" t="s">
        <v>568</v>
      </c>
      <c r="F289" s="221" t="s">
        <v>569</v>
      </c>
      <c r="G289" s="222" t="s">
        <v>264</v>
      </c>
      <c r="H289" s="223">
        <v>38.972999999999999</v>
      </c>
      <c r="I289" s="224"/>
      <c r="J289" s="225">
        <f>ROUND(I289*H289,2)</f>
        <v>0</v>
      </c>
      <c r="K289" s="226"/>
      <c r="L289" s="44"/>
      <c r="M289" s="227" t="s">
        <v>1</v>
      </c>
      <c r="N289" s="228" t="s">
        <v>41</v>
      </c>
      <c r="O289" s="91"/>
      <c r="P289" s="229">
        <f>O289*H289</f>
        <v>0</v>
      </c>
      <c r="Q289" s="229">
        <v>0</v>
      </c>
      <c r="R289" s="229">
        <f>Q289*H289</f>
        <v>0</v>
      </c>
      <c r="S289" s="229">
        <v>0</v>
      </c>
      <c r="T289" s="23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1" t="s">
        <v>122</v>
      </c>
      <c r="AT289" s="231" t="s">
        <v>126</v>
      </c>
      <c r="AU289" s="231" t="s">
        <v>86</v>
      </c>
      <c r="AY289" s="17" t="s">
        <v>123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7" t="s">
        <v>84</v>
      </c>
      <c r="BK289" s="232">
        <f>ROUND(I289*H289,2)</f>
        <v>0</v>
      </c>
      <c r="BL289" s="17" t="s">
        <v>122</v>
      </c>
      <c r="BM289" s="231" t="s">
        <v>570</v>
      </c>
    </row>
    <row r="290" s="13" customFormat="1">
      <c r="A290" s="13"/>
      <c r="B290" s="239"/>
      <c r="C290" s="240"/>
      <c r="D290" s="241" t="s">
        <v>209</v>
      </c>
      <c r="E290" s="242" t="s">
        <v>1</v>
      </c>
      <c r="F290" s="243" t="s">
        <v>571</v>
      </c>
      <c r="G290" s="240"/>
      <c r="H290" s="244">
        <v>38.972999999999999</v>
      </c>
      <c r="I290" s="245"/>
      <c r="J290" s="240"/>
      <c r="K290" s="240"/>
      <c r="L290" s="246"/>
      <c r="M290" s="247"/>
      <c r="N290" s="248"/>
      <c r="O290" s="248"/>
      <c r="P290" s="248"/>
      <c r="Q290" s="248"/>
      <c r="R290" s="248"/>
      <c r="S290" s="248"/>
      <c r="T290" s="24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0" t="s">
        <v>209</v>
      </c>
      <c r="AU290" s="250" t="s">
        <v>86</v>
      </c>
      <c r="AV290" s="13" t="s">
        <v>86</v>
      </c>
      <c r="AW290" s="13" t="s">
        <v>32</v>
      </c>
      <c r="AX290" s="13" t="s">
        <v>84</v>
      </c>
      <c r="AY290" s="250" t="s">
        <v>123</v>
      </c>
    </row>
    <row r="291" s="2" customFormat="1" ht="24.15" customHeight="1">
      <c r="A291" s="38"/>
      <c r="B291" s="39"/>
      <c r="C291" s="219" t="s">
        <v>572</v>
      </c>
      <c r="D291" s="219" t="s">
        <v>126</v>
      </c>
      <c r="E291" s="220" t="s">
        <v>573</v>
      </c>
      <c r="F291" s="221" t="s">
        <v>574</v>
      </c>
      <c r="G291" s="222" t="s">
        <v>264</v>
      </c>
      <c r="H291" s="223">
        <v>16.75</v>
      </c>
      <c r="I291" s="224"/>
      <c r="J291" s="225">
        <f>ROUND(I291*H291,2)</f>
        <v>0</v>
      </c>
      <c r="K291" s="226"/>
      <c r="L291" s="44"/>
      <c r="M291" s="227" t="s">
        <v>1</v>
      </c>
      <c r="N291" s="228" t="s">
        <v>41</v>
      </c>
      <c r="O291" s="91"/>
      <c r="P291" s="229">
        <f>O291*H291</f>
        <v>0</v>
      </c>
      <c r="Q291" s="229">
        <v>0</v>
      </c>
      <c r="R291" s="229">
        <f>Q291*H291</f>
        <v>0</v>
      </c>
      <c r="S291" s="229">
        <v>0</v>
      </c>
      <c r="T291" s="23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1" t="s">
        <v>122</v>
      </c>
      <c r="AT291" s="231" t="s">
        <v>126</v>
      </c>
      <c r="AU291" s="231" t="s">
        <v>86</v>
      </c>
      <c r="AY291" s="17" t="s">
        <v>123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7" t="s">
        <v>84</v>
      </c>
      <c r="BK291" s="232">
        <f>ROUND(I291*H291,2)</f>
        <v>0</v>
      </c>
      <c r="BL291" s="17" t="s">
        <v>122</v>
      </c>
      <c r="BM291" s="231" t="s">
        <v>575</v>
      </c>
    </row>
    <row r="292" s="2" customFormat="1" ht="24.15" customHeight="1">
      <c r="A292" s="38"/>
      <c r="B292" s="39"/>
      <c r="C292" s="219" t="s">
        <v>576</v>
      </c>
      <c r="D292" s="219" t="s">
        <v>126</v>
      </c>
      <c r="E292" s="220" t="s">
        <v>577</v>
      </c>
      <c r="F292" s="221" t="s">
        <v>578</v>
      </c>
      <c r="G292" s="222" t="s">
        <v>264</v>
      </c>
      <c r="H292" s="223">
        <v>39.927999999999997</v>
      </c>
      <c r="I292" s="224"/>
      <c r="J292" s="225">
        <f>ROUND(I292*H292,2)</f>
        <v>0</v>
      </c>
      <c r="K292" s="226"/>
      <c r="L292" s="44"/>
      <c r="M292" s="227" t="s">
        <v>1</v>
      </c>
      <c r="N292" s="228" t="s">
        <v>41</v>
      </c>
      <c r="O292" s="91"/>
      <c r="P292" s="229">
        <f>O292*H292</f>
        <v>0</v>
      </c>
      <c r="Q292" s="229">
        <v>0</v>
      </c>
      <c r="R292" s="229">
        <f>Q292*H292</f>
        <v>0</v>
      </c>
      <c r="S292" s="229">
        <v>0</v>
      </c>
      <c r="T292" s="230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1" t="s">
        <v>122</v>
      </c>
      <c r="AT292" s="231" t="s">
        <v>126</v>
      </c>
      <c r="AU292" s="231" t="s">
        <v>86</v>
      </c>
      <c r="AY292" s="17" t="s">
        <v>123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7" t="s">
        <v>84</v>
      </c>
      <c r="BK292" s="232">
        <f>ROUND(I292*H292,2)</f>
        <v>0</v>
      </c>
      <c r="BL292" s="17" t="s">
        <v>122</v>
      </c>
      <c r="BM292" s="231" t="s">
        <v>579</v>
      </c>
    </row>
    <row r="293" s="13" customFormat="1">
      <c r="A293" s="13"/>
      <c r="B293" s="239"/>
      <c r="C293" s="240"/>
      <c r="D293" s="241" t="s">
        <v>209</v>
      </c>
      <c r="E293" s="242" t="s">
        <v>1</v>
      </c>
      <c r="F293" s="243" t="s">
        <v>559</v>
      </c>
      <c r="G293" s="240"/>
      <c r="H293" s="244">
        <v>9</v>
      </c>
      <c r="I293" s="245"/>
      <c r="J293" s="240"/>
      <c r="K293" s="240"/>
      <c r="L293" s="246"/>
      <c r="M293" s="247"/>
      <c r="N293" s="248"/>
      <c r="O293" s="248"/>
      <c r="P293" s="248"/>
      <c r="Q293" s="248"/>
      <c r="R293" s="248"/>
      <c r="S293" s="248"/>
      <c r="T293" s="24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0" t="s">
        <v>209</v>
      </c>
      <c r="AU293" s="250" t="s">
        <v>86</v>
      </c>
      <c r="AV293" s="13" t="s">
        <v>86</v>
      </c>
      <c r="AW293" s="13" t="s">
        <v>32</v>
      </c>
      <c r="AX293" s="13" t="s">
        <v>76</v>
      </c>
      <c r="AY293" s="250" t="s">
        <v>123</v>
      </c>
    </row>
    <row r="294" s="13" customFormat="1">
      <c r="A294" s="13"/>
      <c r="B294" s="239"/>
      <c r="C294" s="240"/>
      <c r="D294" s="241" t="s">
        <v>209</v>
      </c>
      <c r="E294" s="242" t="s">
        <v>1</v>
      </c>
      <c r="F294" s="243" t="s">
        <v>580</v>
      </c>
      <c r="G294" s="240"/>
      <c r="H294" s="244">
        <v>6.7359999999999998</v>
      </c>
      <c r="I294" s="245"/>
      <c r="J294" s="240"/>
      <c r="K294" s="240"/>
      <c r="L294" s="246"/>
      <c r="M294" s="247"/>
      <c r="N294" s="248"/>
      <c r="O294" s="248"/>
      <c r="P294" s="248"/>
      <c r="Q294" s="248"/>
      <c r="R294" s="248"/>
      <c r="S294" s="248"/>
      <c r="T294" s="24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0" t="s">
        <v>209</v>
      </c>
      <c r="AU294" s="250" t="s">
        <v>86</v>
      </c>
      <c r="AV294" s="13" t="s">
        <v>86</v>
      </c>
      <c r="AW294" s="13" t="s">
        <v>32</v>
      </c>
      <c r="AX294" s="13" t="s">
        <v>76</v>
      </c>
      <c r="AY294" s="250" t="s">
        <v>123</v>
      </c>
    </row>
    <row r="295" s="13" customFormat="1">
      <c r="A295" s="13"/>
      <c r="B295" s="239"/>
      <c r="C295" s="240"/>
      <c r="D295" s="241" t="s">
        <v>209</v>
      </c>
      <c r="E295" s="242" t="s">
        <v>1</v>
      </c>
      <c r="F295" s="243" t="s">
        <v>549</v>
      </c>
      <c r="G295" s="240"/>
      <c r="H295" s="244">
        <v>18.143000000000001</v>
      </c>
      <c r="I295" s="245"/>
      <c r="J295" s="240"/>
      <c r="K295" s="240"/>
      <c r="L295" s="246"/>
      <c r="M295" s="247"/>
      <c r="N295" s="248"/>
      <c r="O295" s="248"/>
      <c r="P295" s="248"/>
      <c r="Q295" s="248"/>
      <c r="R295" s="248"/>
      <c r="S295" s="248"/>
      <c r="T295" s="24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0" t="s">
        <v>209</v>
      </c>
      <c r="AU295" s="250" t="s">
        <v>86</v>
      </c>
      <c r="AV295" s="13" t="s">
        <v>86</v>
      </c>
      <c r="AW295" s="13" t="s">
        <v>32</v>
      </c>
      <c r="AX295" s="13" t="s">
        <v>76</v>
      </c>
      <c r="AY295" s="250" t="s">
        <v>123</v>
      </c>
    </row>
    <row r="296" s="13" customFormat="1">
      <c r="A296" s="13"/>
      <c r="B296" s="239"/>
      <c r="C296" s="240"/>
      <c r="D296" s="241" t="s">
        <v>209</v>
      </c>
      <c r="E296" s="242" t="s">
        <v>1</v>
      </c>
      <c r="F296" s="243" t="s">
        <v>581</v>
      </c>
      <c r="G296" s="240"/>
      <c r="H296" s="244">
        <v>6.0490000000000004</v>
      </c>
      <c r="I296" s="245"/>
      <c r="J296" s="240"/>
      <c r="K296" s="240"/>
      <c r="L296" s="246"/>
      <c r="M296" s="247"/>
      <c r="N296" s="248"/>
      <c r="O296" s="248"/>
      <c r="P296" s="248"/>
      <c r="Q296" s="248"/>
      <c r="R296" s="248"/>
      <c r="S296" s="248"/>
      <c r="T296" s="24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0" t="s">
        <v>209</v>
      </c>
      <c r="AU296" s="250" t="s">
        <v>86</v>
      </c>
      <c r="AV296" s="13" t="s">
        <v>86</v>
      </c>
      <c r="AW296" s="13" t="s">
        <v>32</v>
      </c>
      <c r="AX296" s="13" t="s">
        <v>76</v>
      </c>
      <c r="AY296" s="250" t="s">
        <v>123</v>
      </c>
    </row>
    <row r="297" s="14" customFormat="1">
      <c r="A297" s="14"/>
      <c r="B297" s="251"/>
      <c r="C297" s="252"/>
      <c r="D297" s="241" t="s">
        <v>209</v>
      </c>
      <c r="E297" s="253" t="s">
        <v>1</v>
      </c>
      <c r="F297" s="254" t="s">
        <v>228</v>
      </c>
      <c r="G297" s="252"/>
      <c r="H297" s="255">
        <v>39.927999999999997</v>
      </c>
      <c r="I297" s="256"/>
      <c r="J297" s="252"/>
      <c r="K297" s="252"/>
      <c r="L297" s="257"/>
      <c r="M297" s="258"/>
      <c r="N297" s="259"/>
      <c r="O297" s="259"/>
      <c r="P297" s="259"/>
      <c r="Q297" s="259"/>
      <c r="R297" s="259"/>
      <c r="S297" s="259"/>
      <c r="T297" s="26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1" t="s">
        <v>209</v>
      </c>
      <c r="AU297" s="261" t="s">
        <v>86</v>
      </c>
      <c r="AV297" s="14" t="s">
        <v>122</v>
      </c>
      <c r="AW297" s="14" t="s">
        <v>32</v>
      </c>
      <c r="AX297" s="14" t="s">
        <v>84</v>
      </c>
      <c r="AY297" s="261" t="s">
        <v>123</v>
      </c>
    </row>
    <row r="298" s="2" customFormat="1" ht="24.15" customHeight="1">
      <c r="A298" s="38"/>
      <c r="B298" s="39"/>
      <c r="C298" s="219" t="s">
        <v>582</v>
      </c>
      <c r="D298" s="219" t="s">
        <v>126</v>
      </c>
      <c r="E298" s="220" t="s">
        <v>583</v>
      </c>
      <c r="F298" s="221" t="s">
        <v>584</v>
      </c>
      <c r="G298" s="222" t="s">
        <v>264</v>
      </c>
      <c r="H298" s="223">
        <v>14.093999999999999</v>
      </c>
      <c r="I298" s="224"/>
      <c r="J298" s="225">
        <f>ROUND(I298*H298,2)</f>
        <v>0</v>
      </c>
      <c r="K298" s="226"/>
      <c r="L298" s="44"/>
      <c r="M298" s="227" t="s">
        <v>1</v>
      </c>
      <c r="N298" s="228" t="s">
        <v>41</v>
      </c>
      <c r="O298" s="91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1" t="s">
        <v>122</v>
      </c>
      <c r="AT298" s="231" t="s">
        <v>126</v>
      </c>
      <c r="AU298" s="231" t="s">
        <v>86</v>
      </c>
      <c r="AY298" s="17" t="s">
        <v>123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7" t="s">
        <v>84</v>
      </c>
      <c r="BK298" s="232">
        <f>ROUND(I298*H298,2)</f>
        <v>0</v>
      </c>
      <c r="BL298" s="17" t="s">
        <v>122</v>
      </c>
      <c r="BM298" s="231" t="s">
        <v>585</v>
      </c>
    </row>
    <row r="299" s="12" customFormat="1" ht="22.8" customHeight="1">
      <c r="A299" s="12"/>
      <c r="B299" s="203"/>
      <c r="C299" s="204"/>
      <c r="D299" s="205" t="s">
        <v>75</v>
      </c>
      <c r="E299" s="217" t="s">
        <v>586</v>
      </c>
      <c r="F299" s="217" t="s">
        <v>587</v>
      </c>
      <c r="G299" s="204"/>
      <c r="H299" s="204"/>
      <c r="I299" s="207"/>
      <c r="J299" s="218">
        <f>BK299</f>
        <v>0</v>
      </c>
      <c r="K299" s="204"/>
      <c r="L299" s="209"/>
      <c r="M299" s="210"/>
      <c r="N299" s="211"/>
      <c r="O299" s="211"/>
      <c r="P299" s="212">
        <f>P300</f>
        <v>0</v>
      </c>
      <c r="Q299" s="211"/>
      <c r="R299" s="212">
        <f>R300</f>
        <v>0</v>
      </c>
      <c r="S299" s="211"/>
      <c r="T299" s="213">
        <f>T300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4" t="s">
        <v>84</v>
      </c>
      <c r="AT299" s="215" t="s">
        <v>75</v>
      </c>
      <c r="AU299" s="215" t="s">
        <v>84</v>
      </c>
      <c r="AY299" s="214" t="s">
        <v>123</v>
      </c>
      <c r="BK299" s="216">
        <f>BK300</f>
        <v>0</v>
      </c>
    </row>
    <row r="300" s="2" customFormat="1" ht="24.15" customHeight="1">
      <c r="A300" s="38"/>
      <c r="B300" s="39"/>
      <c r="C300" s="219" t="s">
        <v>588</v>
      </c>
      <c r="D300" s="219" t="s">
        <v>126</v>
      </c>
      <c r="E300" s="220" t="s">
        <v>589</v>
      </c>
      <c r="F300" s="221" t="s">
        <v>590</v>
      </c>
      <c r="G300" s="222" t="s">
        <v>264</v>
      </c>
      <c r="H300" s="223">
        <v>171.72900000000001</v>
      </c>
      <c r="I300" s="224"/>
      <c r="J300" s="225">
        <f>ROUND(I300*H300,2)</f>
        <v>0</v>
      </c>
      <c r="K300" s="226"/>
      <c r="L300" s="44"/>
      <c r="M300" s="227" t="s">
        <v>1</v>
      </c>
      <c r="N300" s="228" t="s">
        <v>41</v>
      </c>
      <c r="O300" s="91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1" t="s">
        <v>122</v>
      </c>
      <c r="AT300" s="231" t="s">
        <v>126</v>
      </c>
      <c r="AU300" s="231" t="s">
        <v>86</v>
      </c>
      <c r="AY300" s="17" t="s">
        <v>123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7" t="s">
        <v>84</v>
      </c>
      <c r="BK300" s="232">
        <f>ROUND(I300*H300,2)</f>
        <v>0</v>
      </c>
      <c r="BL300" s="17" t="s">
        <v>122</v>
      </c>
      <c r="BM300" s="231" t="s">
        <v>591</v>
      </c>
    </row>
    <row r="301" s="12" customFormat="1" ht="25.92" customHeight="1">
      <c r="A301" s="12"/>
      <c r="B301" s="203"/>
      <c r="C301" s="204"/>
      <c r="D301" s="205" t="s">
        <v>75</v>
      </c>
      <c r="E301" s="206" t="s">
        <v>592</v>
      </c>
      <c r="F301" s="206" t="s">
        <v>593</v>
      </c>
      <c r="G301" s="204"/>
      <c r="H301" s="204"/>
      <c r="I301" s="207"/>
      <c r="J301" s="208">
        <f>BK301</f>
        <v>0</v>
      </c>
      <c r="K301" s="204"/>
      <c r="L301" s="209"/>
      <c r="M301" s="210"/>
      <c r="N301" s="211"/>
      <c r="O301" s="211"/>
      <c r="P301" s="212">
        <f>P302</f>
        <v>0</v>
      </c>
      <c r="Q301" s="211"/>
      <c r="R301" s="212">
        <f>R302</f>
        <v>0.16631400000000002</v>
      </c>
      <c r="S301" s="211"/>
      <c r="T301" s="213">
        <f>T302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4" t="s">
        <v>86</v>
      </c>
      <c r="AT301" s="215" t="s">
        <v>75</v>
      </c>
      <c r="AU301" s="215" t="s">
        <v>76</v>
      </c>
      <c r="AY301" s="214" t="s">
        <v>123</v>
      </c>
      <c r="BK301" s="216">
        <f>BK302</f>
        <v>0</v>
      </c>
    </row>
    <row r="302" s="12" customFormat="1" ht="22.8" customHeight="1">
      <c r="A302" s="12"/>
      <c r="B302" s="203"/>
      <c r="C302" s="204"/>
      <c r="D302" s="205" t="s">
        <v>75</v>
      </c>
      <c r="E302" s="217" t="s">
        <v>594</v>
      </c>
      <c r="F302" s="217" t="s">
        <v>595</v>
      </c>
      <c r="G302" s="204"/>
      <c r="H302" s="204"/>
      <c r="I302" s="207"/>
      <c r="J302" s="218">
        <f>BK302</f>
        <v>0</v>
      </c>
      <c r="K302" s="204"/>
      <c r="L302" s="209"/>
      <c r="M302" s="210"/>
      <c r="N302" s="211"/>
      <c r="O302" s="211"/>
      <c r="P302" s="212">
        <f>SUM(P303:P305)</f>
        <v>0</v>
      </c>
      <c r="Q302" s="211"/>
      <c r="R302" s="212">
        <f>SUM(R303:R305)</f>
        <v>0.16631400000000002</v>
      </c>
      <c r="S302" s="211"/>
      <c r="T302" s="213">
        <f>SUM(T303:T305)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4" t="s">
        <v>86</v>
      </c>
      <c r="AT302" s="215" t="s">
        <v>75</v>
      </c>
      <c r="AU302" s="215" t="s">
        <v>84</v>
      </c>
      <c r="AY302" s="214" t="s">
        <v>123</v>
      </c>
      <c r="BK302" s="216">
        <f>SUM(BK303:BK305)</f>
        <v>0</v>
      </c>
    </row>
    <row r="303" s="2" customFormat="1" ht="24.15" customHeight="1">
      <c r="A303" s="38"/>
      <c r="B303" s="39"/>
      <c r="C303" s="219" t="s">
        <v>596</v>
      </c>
      <c r="D303" s="219" t="s">
        <v>126</v>
      </c>
      <c r="E303" s="220" t="s">
        <v>597</v>
      </c>
      <c r="F303" s="221" t="s">
        <v>598</v>
      </c>
      <c r="G303" s="222" t="s">
        <v>224</v>
      </c>
      <c r="H303" s="223">
        <v>31.800000000000001</v>
      </c>
      <c r="I303" s="224"/>
      <c r="J303" s="225">
        <f>ROUND(I303*H303,2)</f>
        <v>0</v>
      </c>
      <c r="K303" s="226"/>
      <c r="L303" s="44"/>
      <c r="M303" s="227" t="s">
        <v>1</v>
      </c>
      <c r="N303" s="228" t="s">
        <v>41</v>
      </c>
      <c r="O303" s="91"/>
      <c r="P303" s="229">
        <f>O303*H303</f>
        <v>0</v>
      </c>
      <c r="Q303" s="229">
        <v>0</v>
      </c>
      <c r="R303" s="229">
        <f>Q303*H303</f>
        <v>0</v>
      </c>
      <c r="S303" s="229">
        <v>0</v>
      </c>
      <c r="T303" s="230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1" t="s">
        <v>270</v>
      </c>
      <c r="AT303" s="231" t="s">
        <v>126</v>
      </c>
      <c r="AU303" s="231" t="s">
        <v>86</v>
      </c>
      <c r="AY303" s="17" t="s">
        <v>123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7" t="s">
        <v>84</v>
      </c>
      <c r="BK303" s="232">
        <f>ROUND(I303*H303,2)</f>
        <v>0</v>
      </c>
      <c r="BL303" s="17" t="s">
        <v>270</v>
      </c>
      <c r="BM303" s="231" t="s">
        <v>599</v>
      </c>
    </row>
    <row r="304" s="2" customFormat="1" ht="24.15" customHeight="1">
      <c r="A304" s="38"/>
      <c r="B304" s="39"/>
      <c r="C304" s="273" t="s">
        <v>600</v>
      </c>
      <c r="D304" s="273" t="s">
        <v>275</v>
      </c>
      <c r="E304" s="274" t="s">
        <v>601</v>
      </c>
      <c r="F304" s="275" t="s">
        <v>602</v>
      </c>
      <c r="G304" s="276" t="s">
        <v>224</v>
      </c>
      <c r="H304" s="277">
        <v>31.800000000000001</v>
      </c>
      <c r="I304" s="278"/>
      <c r="J304" s="279">
        <f>ROUND(I304*H304,2)</f>
        <v>0</v>
      </c>
      <c r="K304" s="280"/>
      <c r="L304" s="281"/>
      <c r="M304" s="282" t="s">
        <v>1</v>
      </c>
      <c r="N304" s="283" t="s">
        <v>41</v>
      </c>
      <c r="O304" s="91"/>
      <c r="P304" s="229">
        <f>O304*H304</f>
        <v>0</v>
      </c>
      <c r="Q304" s="229">
        <v>0.0052300000000000003</v>
      </c>
      <c r="R304" s="229">
        <f>Q304*H304</f>
        <v>0.16631400000000002</v>
      </c>
      <c r="S304" s="229">
        <v>0</v>
      </c>
      <c r="T304" s="23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1" t="s">
        <v>345</v>
      </c>
      <c r="AT304" s="231" t="s">
        <v>275</v>
      </c>
      <c r="AU304" s="231" t="s">
        <v>86</v>
      </c>
      <c r="AY304" s="17" t="s">
        <v>123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7" t="s">
        <v>84</v>
      </c>
      <c r="BK304" s="232">
        <f>ROUND(I304*H304,2)</f>
        <v>0</v>
      </c>
      <c r="BL304" s="17" t="s">
        <v>270</v>
      </c>
      <c r="BM304" s="231" t="s">
        <v>603</v>
      </c>
    </row>
    <row r="305" s="2" customFormat="1" ht="24.15" customHeight="1">
      <c r="A305" s="38"/>
      <c r="B305" s="39"/>
      <c r="C305" s="219" t="s">
        <v>604</v>
      </c>
      <c r="D305" s="219" t="s">
        <v>126</v>
      </c>
      <c r="E305" s="220" t="s">
        <v>605</v>
      </c>
      <c r="F305" s="221" t="s">
        <v>606</v>
      </c>
      <c r="G305" s="222" t="s">
        <v>264</v>
      </c>
      <c r="H305" s="223">
        <v>0.16600000000000001</v>
      </c>
      <c r="I305" s="224"/>
      <c r="J305" s="225">
        <f>ROUND(I305*H305,2)</f>
        <v>0</v>
      </c>
      <c r="K305" s="226"/>
      <c r="L305" s="44"/>
      <c r="M305" s="233" t="s">
        <v>1</v>
      </c>
      <c r="N305" s="234" t="s">
        <v>41</v>
      </c>
      <c r="O305" s="235"/>
      <c r="P305" s="236">
        <f>O305*H305</f>
        <v>0</v>
      </c>
      <c r="Q305" s="236">
        <v>0</v>
      </c>
      <c r="R305" s="236">
        <f>Q305*H305</f>
        <v>0</v>
      </c>
      <c r="S305" s="236">
        <v>0</v>
      </c>
      <c r="T305" s="237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1" t="s">
        <v>270</v>
      </c>
      <c r="AT305" s="231" t="s">
        <v>126</v>
      </c>
      <c r="AU305" s="231" t="s">
        <v>86</v>
      </c>
      <c r="AY305" s="17" t="s">
        <v>123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7" t="s">
        <v>84</v>
      </c>
      <c r="BK305" s="232">
        <f>ROUND(I305*H305,2)</f>
        <v>0</v>
      </c>
      <c r="BL305" s="17" t="s">
        <v>270</v>
      </c>
      <c r="BM305" s="231" t="s">
        <v>607</v>
      </c>
    </row>
    <row r="306" s="2" customFormat="1" ht="6.96" customHeight="1">
      <c r="A306" s="38"/>
      <c r="B306" s="66"/>
      <c r="C306" s="67"/>
      <c r="D306" s="67"/>
      <c r="E306" s="67"/>
      <c r="F306" s="67"/>
      <c r="G306" s="67"/>
      <c r="H306" s="67"/>
      <c r="I306" s="67"/>
      <c r="J306" s="67"/>
      <c r="K306" s="67"/>
      <c r="L306" s="44"/>
      <c r="M306" s="38"/>
      <c r="O306" s="38"/>
      <c r="P306" s="38"/>
      <c r="Q306" s="38"/>
      <c r="R306" s="38"/>
      <c r="S306" s="38"/>
      <c r="T306" s="38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</row>
  </sheetData>
  <sheetProtection sheet="1" autoFilter="0" formatColumns="0" formatRows="0" objects="1" scenarios="1" spinCount="100000" saltValue="CXHO5PiLY8cBxGfeJ2cRfuZuXiUunYplYuVwEApDZrCck3+WxWyh/6yQQz6drDisWQSBhaGh6Kr/SbQSvyYP3g==" hashValue="5AwUE11xRMsxtQaNdZkO7hX0RNoGA+NpqFFHlBsLWwN2oPfqiIXSa2yRj8FKCJE6P8BHjHdSRBO7jrvmw2c0+Q==" algorithmName="SHA-512" password="CC35"/>
  <autoFilter ref="C126:K305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  <c r="AZ2" s="238" t="s">
        <v>181</v>
      </c>
      <c r="BA2" s="238" t="s">
        <v>1</v>
      </c>
      <c r="BB2" s="238" t="s">
        <v>1</v>
      </c>
      <c r="BC2" s="238" t="s">
        <v>608</v>
      </c>
      <c r="BD2" s="238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  <c r="AZ3" s="238" t="s">
        <v>183</v>
      </c>
      <c r="BA3" s="238" t="s">
        <v>1</v>
      </c>
      <c r="BB3" s="238" t="s">
        <v>1</v>
      </c>
      <c r="BC3" s="238" t="s">
        <v>609</v>
      </c>
      <c r="BD3" s="238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  <c r="AZ4" s="238" t="s">
        <v>610</v>
      </c>
      <c r="BA4" s="238" t="s">
        <v>1</v>
      </c>
      <c r="BB4" s="238" t="s">
        <v>1</v>
      </c>
      <c r="BC4" s="238" t="s">
        <v>611</v>
      </c>
      <c r="BD4" s="238" t="s">
        <v>86</v>
      </c>
    </row>
    <row r="5" s="1" customFormat="1" ht="6.96" customHeight="1">
      <c r="B5" s="20"/>
      <c r="L5" s="20"/>
      <c r="AZ5" s="238" t="s">
        <v>612</v>
      </c>
      <c r="BA5" s="238" t="s">
        <v>1</v>
      </c>
      <c r="BB5" s="238" t="s">
        <v>1</v>
      </c>
      <c r="BC5" s="238" t="s">
        <v>613</v>
      </c>
      <c r="BD5" s="238" t="s">
        <v>86</v>
      </c>
    </row>
    <row r="6" s="1" customFormat="1" ht="12" customHeight="1">
      <c r="B6" s="20"/>
      <c r="D6" s="140" t="s">
        <v>16</v>
      </c>
      <c r="L6" s="20"/>
      <c r="AZ6" s="238" t="s">
        <v>185</v>
      </c>
      <c r="BA6" s="238" t="s">
        <v>1</v>
      </c>
      <c r="BB6" s="238" t="s">
        <v>1</v>
      </c>
      <c r="BC6" s="238" t="s">
        <v>7</v>
      </c>
      <c r="BD6" s="238" t="s">
        <v>86</v>
      </c>
    </row>
    <row r="7" s="1" customFormat="1" ht="16.5" customHeight="1">
      <c r="B7" s="20"/>
      <c r="E7" s="141" t="str">
        <f>'Rekapitulace stavby'!K6</f>
        <v>Autobusová zastávka na Trnci_PDPS</v>
      </c>
      <c r="F7" s="140"/>
      <c r="G7" s="140"/>
      <c r="H7" s="140"/>
      <c r="L7" s="20"/>
      <c r="AZ7" s="238" t="s">
        <v>614</v>
      </c>
      <c r="BA7" s="238" t="s">
        <v>1</v>
      </c>
      <c r="BB7" s="238" t="s">
        <v>1</v>
      </c>
      <c r="BC7" s="238" t="s">
        <v>615</v>
      </c>
      <c r="BD7" s="238" t="s">
        <v>86</v>
      </c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616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3. 6. 2021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ROUND((SUM(BE125:BE255)),  2)</f>
        <v>0</v>
      </c>
      <c r="G33" s="38"/>
      <c r="H33" s="38"/>
      <c r="I33" s="155">
        <v>0.20999999999999999</v>
      </c>
      <c r="J33" s="154">
        <f>ROUND(((SUM(BE125:BE255))*I33),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ROUND((SUM(BF125:BF255)),  2)</f>
        <v>0</v>
      </c>
      <c r="G34" s="38"/>
      <c r="H34" s="38"/>
      <c r="I34" s="155">
        <v>0.14999999999999999</v>
      </c>
      <c r="J34" s="154">
        <f>ROUND(((SUM(BF125:BF255))*I34),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ROUND((SUM(BG125:BG255)),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ROUND((SUM(BH125:BH255)),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ROUND((SUM(BI125:BI255)),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Autobusová zastávka na Trnci_PDPS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104 - Rozšíření vozovky jih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Trnec</v>
      </c>
      <c r="G89" s="40"/>
      <c r="H89" s="40"/>
      <c r="I89" s="32" t="s">
        <v>22</v>
      </c>
      <c r="J89" s="79" t="str">
        <f>IF(J12="","",J12)</f>
        <v>3. 6. 2021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Tišnov</v>
      </c>
      <c r="G91" s="40"/>
      <c r="H91" s="40"/>
      <c r="I91" s="32" t="s">
        <v>30</v>
      </c>
      <c r="J91" s="36" t="str">
        <f>E21</f>
        <v>Ing. Adolf Jebavý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Nela Kolková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188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189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190</v>
      </c>
      <c r="E99" s="188"/>
      <c r="F99" s="188"/>
      <c r="G99" s="188"/>
      <c r="H99" s="188"/>
      <c r="I99" s="188"/>
      <c r="J99" s="189">
        <f>J177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5"/>
      <c r="C100" s="186"/>
      <c r="D100" s="187" t="s">
        <v>191</v>
      </c>
      <c r="E100" s="188"/>
      <c r="F100" s="188"/>
      <c r="G100" s="188"/>
      <c r="H100" s="188"/>
      <c r="I100" s="188"/>
      <c r="J100" s="189">
        <f>J178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193</v>
      </c>
      <c r="E101" s="188"/>
      <c r="F101" s="188"/>
      <c r="G101" s="188"/>
      <c r="H101" s="188"/>
      <c r="I101" s="188"/>
      <c r="J101" s="189">
        <f>J195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617</v>
      </c>
      <c r="E102" s="188"/>
      <c r="F102" s="188"/>
      <c r="G102" s="188"/>
      <c r="H102" s="188"/>
      <c r="I102" s="188"/>
      <c r="J102" s="189">
        <f>J211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194</v>
      </c>
      <c r="E103" s="188"/>
      <c r="F103" s="188"/>
      <c r="G103" s="188"/>
      <c r="H103" s="188"/>
      <c r="I103" s="188"/>
      <c r="J103" s="189">
        <f>J226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195</v>
      </c>
      <c r="E104" s="188"/>
      <c r="F104" s="188"/>
      <c r="G104" s="188"/>
      <c r="H104" s="188"/>
      <c r="I104" s="188"/>
      <c r="J104" s="189">
        <f>J238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196</v>
      </c>
      <c r="E105" s="188"/>
      <c r="F105" s="188"/>
      <c r="G105" s="188"/>
      <c r="H105" s="188"/>
      <c r="I105" s="188"/>
      <c r="J105" s="189">
        <f>J254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108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Autobusová zastávka na Trnci_PDPS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97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SO 104 - Rozšíření vozovky jih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Trnec</v>
      </c>
      <c r="G119" s="40"/>
      <c r="H119" s="40"/>
      <c r="I119" s="32" t="s">
        <v>22</v>
      </c>
      <c r="J119" s="79" t="str">
        <f>IF(J12="","",J12)</f>
        <v>3. 6. 2021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Město Tišnov</v>
      </c>
      <c r="G121" s="40"/>
      <c r="H121" s="40"/>
      <c r="I121" s="32" t="s">
        <v>30</v>
      </c>
      <c r="J121" s="36" t="str">
        <f>E21</f>
        <v>Ing. Adolf Jebavý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32" t="s">
        <v>33</v>
      </c>
      <c r="J122" s="36" t="str">
        <f>E24</f>
        <v>Nela Kolková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109</v>
      </c>
      <c r="D124" s="194" t="s">
        <v>61</v>
      </c>
      <c r="E124" s="194" t="s">
        <v>57</v>
      </c>
      <c r="F124" s="194" t="s">
        <v>58</v>
      </c>
      <c r="G124" s="194" t="s">
        <v>110</v>
      </c>
      <c r="H124" s="194" t="s">
        <v>111</v>
      </c>
      <c r="I124" s="194" t="s">
        <v>112</v>
      </c>
      <c r="J124" s="195" t="s">
        <v>101</v>
      </c>
      <c r="K124" s="196" t="s">
        <v>113</v>
      </c>
      <c r="L124" s="197"/>
      <c r="M124" s="100" t="s">
        <v>1</v>
      </c>
      <c r="N124" s="101" t="s">
        <v>40</v>
      </c>
      <c r="O124" s="101" t="s">
        <v>114</v>
      </c>
      <c r="P124" s="101" t="s">
        <v>115</v>
      </c>
      <c r="Q124" s="101" t="s">
        <v>116</v>
      </c>
      <c r="R124" s="101" t="s">
        <v>117</v>
      </c>
      <c r="S124" s="101" t="s">
        <v>118</v>
      </c>
      <c r="T124" s="102" t="s">
        <v>119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120</v>
      </c>
      <c r="D125" s="40"/>
      <c r="E125" s="40"/>
      <c r="F125" s="40"/>
      <c r="G125" s="40"/>
      <c r="H125" s="40"/>
      <c r="I125" s="40"/>
      <c r="J125" s="198">
        <f>BK125</f>
        <v>0</v>
      </c>
      <c r="K125" s="40"/>
      <c r="L125" s="44"/>
      <c r="M125" s="103"/>
      <c r="N125" s="199"/>
      <c r="O125" s="104"/>
      <c r="P125" s="200">
        <f>P126</f>
        <v>0</v>
      </c>
      <c r="Q125" s="104"/>
      <c r="R125" s="200">
        <f>R126</f>
        <v>266.31497250000001</v>
      </c>
      <c r="S125" s="104"/>
      <c r="T125" s="201">
        <f>T126</f>
        <v>113.37799999999999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103</v>
      </c>
      <c r="BK125" s="202">
        <f>BK126</f>
        <v>0</v>
      </c>
    </row>
    <row r="126" s="12" customFormat="1" ht="25.92" customHeight="1">
      <c r="A126" s="12"/>
      <c r="B126" s="203"/>
      <c r="C126" s="204"/>
      <c r="D126" s="205" t="s">
        <v>75</v>
      </c>
      <c r="E126" s="206" t="s">
        <v>199</v>
      </c>
      <c r="F126" s="206" t="s">
        <v>200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P127+P177+P195+P211+P226+P238+P254</f>
        <v>0</v>
      </c>
      <c r="Q126" s="211"/>
      <c r="R126" s="212">
        <f>R127+R177+R195+R211+R226+R238+R254</f>
        <v>266.31497250000001</v>
      </c>
      <c r="S126" s="211"/>
      <c r="T126" s="213">
        <f>T127+T177+T195+T211+T226+T238+T254</f>
        <v>113.37799999999999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84</v>
      </c>
      <c r="AT126" s="215" t="s">
        <v>75</v>
      </c>
      <c r="AU126" s="215" t="s">
        <v>76</v>
      </c>
      <c r="AY126" s="214" t="s">
        <v>123</v>
      </c>
      <c r="BK126" s="216">
        <f>BK127+BK177+BK195+BK211+BK226+BK238+BK254</f>
        <v>0</v>
      </c>
    </row>
    <row r="127" s="12" customFormat="1" ht="22.8" customHeight="1">
      <c r="A127" s="12"/>
      <c r="B127" s="203"/>
      <c r="C127" s="204"/>
      <c r="D127" s="205" t="s">
        <v>75</v>
      </c>
      <c r="E127" s="217" t="s">
        <v>84</v>
      </c>
      <c r="F127" s="217" t="s">
        <v>201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SUM(P128:P176)</f>
        <v>0</v>
      </c>
      <c r="Q127" s="211"/>
      <c r="R127" s="212">
        <f>SUM(R128:R176)</f>
        <v>17.114553999999998</v>
      </c>
      <c r="S127" s="211"/>
      <c r="T127" s="213">
        <f>SUM(T128:T176)</f>
        <v>113.37799999999999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84</v>
      </c>
      <c r="AT127" s="215" t="s">
        <v>75</v>
      </c>
      <c r="AU127" s="215" t="s">
        <v>84</v>
      </c>
      <c r="AY127" s="214" t="s">
        <v>123</v>
      </c>
      <c r="BK127" s="216">
        <f>SUM(BK128:BK176)</f>
        <v>0</v>
      </c>
    </row>
    <row r="128" s="2" customFormat="1" ht="24.15" customHeight="1">
      <c r="A128" s="38"/>
      <c r="B128" s="39"/>
      <c r="C128" s="219" t="s">
        <v>84</v>
      </c>
      <c r="D128" s="219" t="s">
        <v>126</v>
      </c>
      <c r="E128" s="220" t="s">
        <v>215</v>
      </c>
      <c r="F128" s="221" t="s">
        <v>216</v>
      </c>
      <c r="G128" s="222" t="s">
        <v>204</v>
      </c>
      <c r="H128" s="223">
        <v>82.599999999999994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41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0.28999999999999998</v>
      </c>
      <c r="T128" s="230">
        <f>S128*H128</f>
        <v>23.953999999999997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122</v>
      </c>
      <c r="AT128" s="231" t="s">
        <v>126</v>
      </c>
      <c r="AU128" s="231" t="s">
        <v>86</v>
      </c>
      <c r="AY128" s="17" t="s">
        <v>123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84</v>
      </c>
      <c r="BK128" s="232">
        <f>ROUND(I128*H128,2)</f>
        <v>0</v>
      </c>
      <c r="BL128" s="17" t="s">
        <v>122</v>
      </c>
      <c r="BM128" s="231" t="s">
        <v>618</v>
      </c>
    </row>
    <row r="129" s="13" customFormat="1">
      <c r="A129" s="13"/>
      <c r="B129" s="239"/>
      <c r="C129" s="240"/>
      <c r="D129" s="241" t="s">
        <v>209</v>
      </c>
      <c r="E129" s="242" t="s">
        <v>1</v>
      </c>
      <c r="F129" s="243" t="s">
        <v>619</v>
      </c>
      <c r="G129" s="240"/>
      <c r="H129" s="244">
        <v>82.599999999999994</v>
      </c>
      <c r="I129" s="245"/>
      <c r="J129" s="240"/>
      <c r="K129" s="240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209</v>
      </c>
      <c r="AU129" s="250" t="s">
        <v>86</v>
      </c>
      <c r="AV129" s="13" t="s">
        <v>86</v>
      </c>
      <c r="AW129" s="13" t="s">
        <v>32</v>
      </c>
      <c r="AX129" s="13" t="s">
        <v>84</v>
      </c>
      <c r="AY129" s="250" t="s">
        <v>123</v>
      </c>
    </row>
    <row r="130" s="2" customFormat="1" ht="14.4" customHeight="1">
      <c r="A130" s="38"/>
      <c r="B130" s="39"/>
      <c r="C130" s="219" t="s">
        <v>86</v>
      </c>
      <c r="D130" s="219" t="s">
        <v>126</v>
      </c>
      <c r="E130" s="220" t="s">
        <v>620</v>
      </c>
      <c r="F130" s="221" t="s">
        <v>621</v>
      </c>
      <c r="G130" s="222" t="s">
        <v>204</v>
      </c>
      <c r="H130" s="223">
        <v>51.299999999999997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41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0.316</v>
      </c>
      <c r="T130" s="230">
        <f>S130*H130</f>
        <v>16.210799999999999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122</v>
      </c>
      <c r="AT130" s="231" t="s">
        <v>126</v>
      </c>
      <c r="AU130" s="231" t="s">
        <v>86</v>
      </c>
      <c r="AY130" s="17" t="s">
        <v>123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84</v>
      </c>
      <c r="BK130" s="232">
        <f>ROUND(I130*H130,2)</f>
        <v>0</v>
      </c>
      <c r="BL130" s="17" t="s">
        <v>122</v>
      </c>
      <c r="BM130" s="231" t="s">
        <v>622</v>
      </c>
    </row>
    <row r="131" s="13" customFormat="1">
      <c r="A131" s="13"/>
      <c r="B131" s="239"/>
      <c r="C131" s="240"/>
      <c r="D131" s="241" t="s">
        <v>209</v>
      </c>
      <c r="E131" s="242" t="s">
        <v>1</v>
      </c>
      <c r="F131" s="243" t="s">
        <v>623</v>
      </c>
      <c r="G131" s="240"/>
      <c r="H131" s="244">
        <v>51.299999999999997</v>
      </c>
      <c r="I131" s="245"/>
      <c r="J131" s="240"/>
      <c r="K131" s="240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209</v>
      </c>
      <c r="AU131" s="250" t="s">
        <v>86</v>
      </c>
      <c r="AV131" s="13" t="s">
        <v>86</v>
      </c>
      <c r="AW131" s="13" t="s">
        <v>32</v>
      </c>
      <c r="AX131" s="13" t="s">
        <v>84</v>
      </c>
      <c r="AY131" s="250" t="s">
        <v>123</v>
      </c>
    </row>
    <row r="132" s="2" customFormat="1" ht="24.15" customHeight="1">
      <c r="A132" s="38"/>
      <c r="B132" s="39"/>
      <c r="C132" s="219" t="s">
        <v>135</v>
      </c>
      <c r="D132" s="219" t="s">
        <v>126</v>
      </c>
      <c r="E132" s="220" t="s">
        <v>624</v>
      </c>
      <c r="F132" s="221" t="s">
        <v>625</v>
      </c>
      <c r="G132" s="222" t="s">
        <v>204</v>
      </c>
      <c r="H132" s="223">
        <v>553.39999999999998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41</v>
      </c>
      <c r="O132" s="91"/>
      <c r="P132" s="229">
        <f>O132*H132</f>
        <v>0</v>
      </c>
      <c r="Q132" s="229">
        <v>6.0000000000000002E-05</v>
      </c>
      <c r="R132" s="229">
        <f>Q132*H132</f>
        <v>0.033203999999999997</v>
      </c>
      <c r="S132" s="229">
        <v>0.128</v>
      </c>
      <c r="T132" s="230">
        <f>S132*H132</f>
        <v>70.8352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122</v>
      </c>
      <c r="AT132" s="231" t="s">
        <v>126</v>
      </c>
      <c r="AU132" s="231" t="s">
        <v>86</v>
      </c>
      <c r="AY132" s="17" t="s">
        <v>123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84</v>
      </c>
      <c r="BK132" s="232">
        <f>ROUND(I132*H132,2)</f>
        <v>0</v>
      </c>
      <c r="BL132" s="17" t="s">
        <v>122</v>
      </c>
      <c r="BM132" s="231" t="s">
        <v>626</v>
      </c>
    </row>
    <row r="133" s="13" customFormat="1">
      <c r="A133" s="13"/>
      <c r="B133" s="239"/>
      <c r="C133" s="240"/>
      <c r="D133" s="241" t="s">
        <v>209</v>
      </c>
      <c r="E133" s="242" t="s">
        <v>1</v>
      </c>
      <c r="F133" s="243" t="s">
        <v>627</v>
      </c>
      <c r="G133" s="240"/>
      <c r="H133" s="244">
        <v>492</v>
      </c>
      <c r="I133" s="245"/>
      <c r="J133" s="240"/>
      <c r="K133" s="240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209</v>
      </c>
      <c r="AU133" s="250" t="s">
        <v>86</v>
      </c>
      <c r="AV133" s="13" t="s">
        <v>86</v>
      </c>
      <c r="AW133" s="13" t="s">
        <v>32</v>
      </c>
      <c r="AX133" s="13" t="s">
        <v>76</v>
      </c>
      <c r="AY133" s="250" t="s">
        <v>123</v>
      </c>
    </row>
    <row r="134" s="13" customFormat="1">
      <c r="A134" s="13"/>
      <c r="B134" s="239"/>
      <c r="C134" s="240"/>
      <c r="D134" s="241" t="s">
        <v>209</v>
      </c>
      <c r="E134" s="242" t="s">
        <v>1</v>
      </c>
      <c r="F134" s="243" t="s">
        <v>628</v>
      </c>
      <c r="G134" s="240"/>
      <c r="H134" s="244">
        <v>61.399999999999999</v>
      </c>
      <c r="I134" s="245"/>
      <c r="J134" s="240"/>
      <c r="K134" s="240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209</v>
      </c>
      <c r="AU134" s="250" t="s">
        <v>86</v>
      </c>
      <c r="AV134" s="13" t="s">
        <v>86</v>
      </c>
      <c r="AW134" s="13" t="s">
        <v>32</v>
      </c>
      <c r="AX134" s="13" t="s">
        <v>76</v>
      </c>
      <c r="AY134" s="250" t="s">
        <v>123</v>
      </c>
    </row>
    <row r="135" s="14" customFormat="1">
      <c r="A135" s="14"/>
      <c r="B135" s="251"/>
      <c r="C135" s="252"/>
      <c r="D135" s="241" t="s">
        <v>209</v>
      </c>
      <c r="E135" s="253" t="s">
        <v>1</v>
      </c>
      <c r="F135" s="254" t="s">
        <v>228</v>
      </c>
      <c r="G135" s="252"/>
      <c r="H135" s="255">
        <v>553.39999999999998</v>
      </c>
      <c r="I135" s="256"/>
      <c r="J135" s="252"/>
      <c r="K135" s="252"/>
      <c r="L135" s="257"/>
      <c r="M135" s="258"/>
      <c r="N135" s="259"/>
      <c r="O135" s="259"/>
      <c r="P135" s="259"/>
      <c r="Q135" s="259"/>
      <c r="R135" s="259"/>
      <c r="S135" s="259"/>
      <c r="T135" s="26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1" t="s">
        <v>209</v>
      </c>
      <c r="AU135" s="261" t="s">
        <v>86</v>
      </c>
      <c r="AV135" s="14" t="s">
        <v>122</v>
      </c>
      <c r="AW135" s="14" t="s">
        <v>32</v>
      </c>
      <c r="AX135" s="14" t="s">
        <v>84</v>
      </c>
      <c r="AY135" s="261" t="s">
        <v>123</v>
      </c>
    </row>
    <row r="136" s="2" customFormat="1" ht="14.4" customHeight="1">
      <c r="A136" s="38"/>
      <c r="B136" s="39"/>
      <c r="C136" s="219" t="s">
        <v>122</v>
      </c>
      <c r="D136" s="219" t="s">
        <v>126</v>
      </c>
      <c r="E136" s="220" t="s">
        <v>222</v>
      </c>
      <c r="F136" s="221" t="s">
        <v>223</v>
      </c>
      <c r="G136" s="222" t="s">
        <v>224</v>
      </c>
      <c r="H136" s="223">
        <v>11.6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41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0.20499999999999999</v>
      </c>
      <c r="T136" s="230">
        <f>S136*H136</f>
        <v>2.3779999999999997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122</v>
      </c>
      <c r="AT136" s="231" t="s">
        <v>126</v>
      </c>
      <c r="AU136" s="231" t="s">
        <v>86</v>
      </c>
      <c r="AY136" s="17" t="s">
        <v>123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84</v>
      </c>
      <c r="BK136" s="232">
        <f>ROUND(I136*H136,2)</f>
        <v>0</v>
      </c>
      <c r="BL136" s="17" t="s">
        <v>122</v>
      </c>
      <c r="BM136" s="231" t="s">
        <v>629</v>
      </c>
    </row>
    <row r="137" s="13" customFormat="1">
      <c r="A137" s="13"/>
      <c r="B137" s="239"/>
      <c r="C137" s="240"/>
      <c r="D137" s="241" t="s">
        <v>209</v>
      </c>
      <c r="E137" s="242" t="s">
        <v>1</v>
      </c>
      <c r="F137" s="243" t="s">
        <v>630</v>
      </c>
      <c r="G137" s="240"/>
      <c r="H137" s="244">
        <v>11.6</v>
      </c>
      <c r="I137" s="245"/>
      <c r="J137" s="240"/>
      <c r="K137" s="240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209</v>
      </c>
      <c r="AU137" s="250" t="s">
        <v>86</v>
      </c>
      <c r="AV137" s="13" t="s">
        <v>86</v>
      </c>
      <c r="AW137" s="13" t="s">
        <v>32</v>
      </c>
      <c r="AX137" s="13" t="s">
        <v>84</v>
      </c>
      <c r="AY137" s="250" t="s">
        <v>123</v>
      </c>
    </row>
    <row r="138" s="2" customFormat="1" ht="24.15" customHeight="1">
      <c r="A138" s="38"/>
      <c r="B138" s="39"/>
      <c r="C138" s="219" t="s">
        <v>143</v>
      </c>
      <c r="D138" s="219" t="s">
        <v>126</v>
      </c>
      <c r="E138" s="220" t="s">
        <v>229</v>
      </c>
      <c r="F138" s="221" t="s">
        <v>230</v>
      </c>
      <c r="G138" s="222" t="s">
        <v>231</v>
      </c>
      <c r="H138" s="223">
        <v>8.9619999999999997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41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122</v>
      </c>
      <c r="AT138" s="231" t="s">
        <v>126</v>
      </c>
      <c r="AU138" s="231" t="s">
        <v>86</v>
      </c>
      <c r="AY138" s="17" t="s">
        <v>123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84</v>
      </c>
      <c r="BK138" s="232">
        <f>ROUND(I138*H138,2)</f>
        <v>0</v>
      </c>
      <c r="BL138" s="17" t="s">
        <v>122</v>
      </c>
      <c r="BM138" s="231" t="s">
        <v>631</v>
      </c>
    </row>
    <row r="139" s="2" customFormat="1" ht="24.15" customHeight="1">
      <c r="A139" s="38"/>
      <c r="B139" s="39"/>
      <c r="C139" s="219" t="s">
        <v>147</v>
      </c>
      <c r="D139" s="219" t="s">
        <v>126</v>
      </c>
      <c r="E139" s="220" t="s">
        <v>234</v>
      </c>
      <c r="F139" s="221" t="s">
        <v>235</v>
      </c>
      <c r="G139" s="222" t="s">
        <v>231</v>
      </c>
      <c r="H139" s="223">
        <v>6.7199999999999998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41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122</v>
      </c>
      <c r="AT139" s="231" t="s">
        <v>126</v>
      </c>
      <c r="AU139" s="231" t="s">
        <v>86</v>
      </c>
      <c r="AY139" s="17" t="s">
        <v>123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84</v>
      </c>
      <c r="BK139" s="232">
        <f>ROUND(I139*H139,2)</f>
        <v>0</v>
      </c>
      <c r="BL139" s="17" t="s">
        <v>122</v>
      </c>
      <c r="BM139" s="231" t="s">
        <v>632</v>
      </c>
    </row>
    <row r="140" s="13" customFormat="1">
      <c r="A140" s="13"/>
      <c r="B140" s="239"/>
      <c r="C140" s="240"/>
      <c r="D140" s="241" t="s">
        <v>209</v>
      </c>
      <c r="E140" s="242" t="s">
        <v>1</v>
      </c>
      <c r="F140" s="243" t="s">
        <v>608</v>
      </c>
      <c r="G140" s="240"/>
      <c r="H140" s="244">
        <v>13.44</v>
      </c>
      <c r="I140" s="245"/>
      <c r="J140" s="240"/>
      <c r="K140" s="240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209</v>
      </c>
      <c r="AU140" s="250" t="s">
        <v>86</v>
      </c>
      <c r="AV140" s="13" t="s">
        <v>86</v>
      </c>
      <c r="AW140" s="13" t="s">
        <v>32</v>
      </c>
      <c r="AX140" s="13" t="s">
        <v>76</v>
      </c>
      <c r="AY140" s="250" t="s">
        <v>123</v>
      </c>
    </row>
    <row r="141" s="15" customFormat="1">
      <c r="A141" s="15"/>
      <c r="B141" s="262"/>
      <c r="C141" s="263"/>
      <c r="D141" s="241" t="s">
        <v>209</v>
      </c>
      <c r="E141" s="264" t="s">
        <v>181</v>
      </c>
      <c r="F141" s="265" t="s">
        <v>238</v>
      </c>
      <c r="G141" s="263"/>
      <c r="H141" s="266">
        <v>13.44</v>
      </c>
      <c r="I141" s="267"/>
      <c r="J141" s="263"/>
      <c r="K141" s="263"/>
      <c r="L141" s="268"/>
      <c r="M141" s="269"/>
      <c r="N141" s="270"/>
      <c r="O141" s="270"/>
      <c r="P141" s="270"/>
      <c r="Q141" s="270"/>
      <c r="R141" s="270"/>
      <c r="S141" s="270"/>
      <c r="T141" s="27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2" t="s">
        <v>209</v>
      </c>
      <c r="AU141" s="272" t="s">
        <v>86</v>
      </c>
      <c r="AV141" s="15" t="s">
        <v>135</v>
      </c>
      <c r="AW141" s="15" t="s">
        <v>32</v>
      </c>
      <c r="AX141" s="15" t="s">
        <v>76</v>
      </c>
      <c r="AY141" s="272" t="s">
        <v>123</v>
      </c>
    </row>
    <row r="142" s="13" customFormat="1">
      <c r="A142" s="13"/>
      <c r="B142" s="239"/>
      <c r="C142" s="240"/>
      <c r="D142" s="241" t="s">
        <v>209</v>
      </c>
      <c r="E142" s="242" t="s">
        <v>1</v>
      </c>
      <c r="F142" s="243" t="s">
        <v>633</v>
      </c>
      <c r="G142" s="240"/>
      <c r="H142" s="244">
        <v>6.7199999999999998</v>
      </c>
      <c r="I142" s="245"/>
      <c r="J142" s="240"/>
      <c r="K142" s="240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209</v>
      </c>
      <c r="AU142" s="250" t="s">
        <v>86</v>
      </c>
      <c r="AV142" s="13" t="s">
        <v>86</v>
      </c>
      <c r="AW142" s="13" t="s">
        <v>32</v>
      </c>
      <c r="AX142" s="13" t="s">
        <v>84</v>
      </c>
      <c r="AY142" s="250" t="s">
        <v>123</v>
      </c>
    </row>
    <row r="143" s="2" customFormat="1" ht="24.15" customHeight="1">
      <c r="A143" s="38"/>
      <c r="B143" s="39"/>
      <c r="C143" s="219" t="s">
        <v>151</v>
      </c>
      <c r="D143" s="219" t="s">
        <v>126</v>
      </c>
      <c r="E143" s="220" t="s">
        <v>241</v>
      </c>
      <c r="F143" s="221" t="s">
        <v>242</v>
      </c>
      <c r="G143" s="222" t="s">
        <v>231</v>
      </c>
      <c r="H143" s="223">
        <v>6.7199999999999998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41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122</v>
      </c>
      <c r="AT143" s="231" t="s">
        <v>126</v>
      </c>
      <c r="AU143" s="231" t="s">
        <v>86</v>
      </c>
      <c r="AY143" s="17" t="s">
        <v>123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84</v>
      </c>
      <c r="BK143" s="232">
        <f>ROUND(I143*H143,2)</f>
        <v>0</v>
      </c>
      <c r="BL143" s="17" t="s">
        <v>122</v>
      </c>
      <c r="BM143" s="231" t="s">
        <v>634</v>
      </c>
    </row>
    <row r="144" s="13" customFormat="1">
      <c r="A144" s="13"/>
      <c r="B144" s="239"/>
      <c r="C144" s="240"/>
      <c r="D144" s="241" t="s">
        <v>209</v>
      </c>
      <c r="E144" s="242" t="s">
        <v>1</v>
      </c>
      <c r="F144" s="243" t="s">
        <v>239</v>
      </c>
      <c r="G144" s="240"/>
      <c r="H144" s="244">
        <v>6.7199999999999998</v>
      </c>
      <c r="I144" s="245"/>
      <c r="J144" s="240"/>
      <c r="K144" s="240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209</v>
      </c>
      <c r="AU144" s="250" t="s">
        <v>86</v>
      </c>
      <c r="AV144" s="13" t="s">
        <v>86</v>
      </c>
      <c r="AW144" s="13" t="s">
        <v>32</v>
      </c>
      <c r="AX144" s="13" t="s">
        <v>84</v>
      </c>
      <c r="AY144" s="250" t="s">
        <v>123</v>
      </c>
    </row>
    <row r="145" s="2" customFormat="1" ht="24.15" customHeight="1">
      <c r="A145" s="38"/>
      <c r="B145" s="39"/>
      <c r="C145" s="219" t="s">
        <v>155</v>
      </c>
      <c r="D145" s="219" t="s">
        <v>126</v>
      </c>
      <c r="E145" s="220" t="s">
        <v>635</v>
      </c>
      <c r="F145" s="221" t="s">
        <v>636</v>
      </c>
      <c r="G145" s="222" t="s">
        <v>231</v>
      </c>
      <c r="H145" s="223">
        <v>4.9500000000000002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41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122</v>
      </c>
      <c r="AT145" s="231" t="s">
        <v>126</v>
      </c>
      <c r="AU145" s="231" t="s">
        <v>86</v>
      </c>
      <c r="AY145" s="17" t="s">
        <v>123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84</v>
      </c>
      <c r="BK145" s="232">
        <f>ROUND(I145*H145,2)</f>
        <v>0</v>
      </c>
      <c r="BL145" s="17" t="s">
        <v>122</v>
      </c>
      <c r="BM145" s="231" t="s">
        <v>637</v>
      </c>
    </row>
    <row r="146" s="13" customFormat="1">
      <c r="A146" s="13"/>
      <c r="B146" s="239"/>
      <c r="C146" s="240"/>
      <c r="D146" s="241" t="s">
        <v>209</v>
      </c>
      <c r="E146" s="242" t="s">
        <v>610</v>
      </c>
      <c r="F146" s="243" t="s">
        <v>638</v>
      </c>
      <c r="G146" s="240"/>
      <c r="H146" s="244">
        <v>4.9500000000000002</v>
      </c>
      <c r="I146" s="245"/>
      <c r="J146" s="240"/>
      <c r="K146" s="240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209</v>
      </c>
      <c r="AU146" s="250" t="s">
        <v>86</v>
      </c>
      <c r="AV146" s="13" t="s">
        <v>86</v>
      </c>
      <c r="AW146" s="13" t="s">
        <v>32</v>
      </c>
      <c r="AX146" s="13" t="s">
        <v>84</v>
      </c>
      <c r="AY146" s="250" t="s">
        <v>123</v>
      </c>
    </row>
    <row r="147" s="2" customFormat="1" ht="24.15" customHeight="1">
      <c r="A147" s="38"/>
      <c r="B147" s="39"/>
      <c r="C147" s="219" t="s">
        <v>159</v>
      </c>
      <c r="D147" s="219" t="s">
        <v>126</v>
      </c>
      <c r="E147" s="220" t="s">
        <v>639</v>
      </c>
      <c r="F147" s="221" t="s">
        <v>640</v>
      </c>
      <c r="G147" s="222" t="s">
        <v>231</v>
      </c>
      <c r="H147" s="223">
        <v>3.6000000000000001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41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122</v>
      </c>
      <c r="AT147" s="231" t="s">
        <v>126</v>
      </c>
      <c r="AU147" s="231" t="s">
        <v>86</v>
      </c>
      <c r="AY147" s="17" t="s">
        <v>123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84</v>
      </c>
      <c r="BK147" s="232">
        <f>ROUND(I147*H147,2)</f>
        <v>0</v>
      </c>
      <c r="BL147" s="17" t="s">
        <v>122</v>
      </c>
      <c r="BM147" s="231" t="s">
        <v>641</v>
      </c>
    </row>
    <row r="148" s="13" customFormat="1">
      <c r="A148" s="13"/>
      <c r="B148" s="239"/>
      <c r="C148" s="240"/>
      <c r="D148" s="241" t="s">
        <v>209</v>
      </c>
      <c r="E148" s="242" t="s">
        <v>612</v>
      </c>
      <c r="F148" s="243" t="s">
        <v>642</v>
      </c>
      <c r="G148" s="240"/>
      <c r="H148" s="244">
        <v>3.6000000000000001</v>
      </c>
      <c r="I148" s="245"/>
      <c r="J148" s="240"/>
      <c r="K148" s="240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209</v>
      </c>
      <c r="AU148" s="250" t="s">
        <v>86</v>
      </c>
      <c r="AV148" s="13" t="s">
        <v>86</v>
      </c>
      <c r="AW148" s="13" t="s">
        <v>32</v>
      </c>
      <c r="AX148" s="13" t="s">
        <v>84</v>
      </c>
      <c r="AY148" s="250" t="s">
        <v>123</v>
      </c>
    </row>
    <row r="149" s="2" customFormat="1" ht="14.4" customHeight="1">
      <c r="A149" s="38"/>
      <c r="B149" s="39"/>
      <c r="C149" s="219" t="s">
        <v>163</v>
      </c>
      <c r="D149" s="219" t="s">
        <v>126</v>
      </c>
      <c r="E149" s="220" t="s">
        <v>643</v>
      </c>
      <c r="F149" s="221" t="s">
        <v>644</v>
      </c>
      <c r="G149" s="222" t="s">
        <v>204</v>
      </c>
      <c r="H149" s="223">
        <v>11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41</v>
      </c>
      <c r="O149" s="91"/>
      <c r="P149" s="229">
        <f>O149*H149</f>
        <v>0</v>
      </c>
      <c r="Q149" s="229">
        <v>0.00084999999999999995</v>
      </c>
      <c r="R149" s="229">
        <f>Q149*H149</f>
        <v>0.0093499999999999989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122</v>
      </c>
      <c r="AT149" s="231" t="s">
        <v>126</v>
      </c>
      <c r="AU149" s="231" t="s">
        <v>86</v>
      </c>
      <c r="AY149" s="17" t="s">
        <v>123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84</v>
      </c>
      <c r="BK149" s="232">
        <f>ROUND(I149*H149,2)</f>
        <v>0</v>
      </c>
      <c r="BL149" s="17" t="s">
        <v>122</v>
      </c>
      <c r="BM149" s="231" t="s">
        <v>645</v>
      </c>
    </row>
    <row r="150" s="13" customFormat="1">
      <c r="A150" s="13"/>
      <c r="B150" s="239"/>
      <c r="C150" s="240"/>
      <c r="D150" s="241" t="s">
        <v>209</v>
      </c>
      <c r="E150" s="242" t="s">
        <v>1</v>
      </c>
      <c r="F150" s="243" t="s">
        <v>646</v>
      </c>
      <c r="G150" s="240"/>
      <c r="H150" s="244">
        <v>11</v>
      </c>
      <c r="I150" s="245"/>
      <c r="J150" s="240"/>
      <c r="K150" s="240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209</v>
      </c>
      <c r="AU150" s="250" t="s">
        <v>86</v>
      </c>
      <c r="AV150" s="13" t="s">
        <v>86</v>
      </c>
      <c r="AW150" s="13" t="s">
        <v>32</v>
      </c>
      <c r="AX150" s="13" t="s">
        <v>84</v>
      </c>
      <c r="AY150" s="250" t="s">
        <v>123</v>
      </c>
    </row>
    <row r="151" s="2" customFormat="1" ht="24.15" customHeight="1">
      <c r="A151" s="38"/>
      <c r="B151" s="39"/>
      <c r="C151" s="219" t="s">
        <v>167</v>
      </c>
      <c r="D151" s="219" t="s">
        <v>126</v>
      </c>
      <c r="E151" s="220" t="s">
        <v>647</v>
      </c>
      <c r="F151" s="221" t="s">
        <v>648</v>
      </c>
      <c r="G151" s="222" t="s">
        <v>204</v>
      </c>
      <c r="H151" s="223">
        <v>11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41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122</v>
      </c>
      <c r="AT151" s="231" t="s">
        <v>126</v>
      </c>
      <c r="AU151" s="231" t="s">
        <v>86</v>
      </c>
      <c r="AY151" s="17" t="s">
        <v>123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84</v>
      </c>
      <c r="BK151" s="232">
        <f>ROUND(I151*H151,2)</f>
        <v>0</v>
      </c>
      <c r="BL151" s="17" t="s">
        <v>122</v>
      </c>
      <c r="BM151" s="231" t="s">
        <v>649</v>
      </c>
    </row>
    <row r="152" s="2" customFormat="1" ht="24.15" customHeight="1">
      <c r="A152" s="38"/>
      <c r="B152" s="39"/>
      <c r="C152" s="219" t="s">
        <v>175</v>
      </c>
      <c r="D152" s="219" t="s">
        <v>126</v>
      </c>
      <c r="E152" s="220" t="s">
        <v>650</v>
      </c>
      <c r="F152" s="221" t="s">
        <v>651</v>
      </c>
      <c r="G152" s="222" t="s">
        <v>231</v>
      </c>
      <c r="H152" s="223">
        <v>8.5500000000000007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41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122</v>
      </c>
      <c r="AT152" s="231" t="s">
        <v>126</v>
      </c>
      <c r="AU152" s="231" t="s">
        <v>86</v>
      </c>
      <c r="AY152" s="17" t="s">
        <v>123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84</v>
      </c>
      <c r="BK152" s="232">
        <f>ROUND(I152*H152,2)</f>
        <v>0</v>
      </c>
      <c r="BL152" s="17" t="s">
        <v>122</v>
      </c>
      <c r="BM152" s="231" t="s">
        <v>652</v>
      </c>
    </row>
    <row r="153" s="13" customFormat="1">
      <c r="A153" s="13"/>
      <c r="B153" s="239"/>
      <c r="C153" s="240"/>
      <c r="D153" s="241" t="s">
        <v>209</v>
      </c>
      <c r="E153" s="242" t="s">
        <v>1</v>
      </c>
      <c r="F153" s="243" t="s">
        <v>653</v>
      </c>
      <c r="G153" s="240"/>
      <c r="H153" s="244">
        <v>8.5500000000000007</v>
      </c>
      <c r="I153" s="245"/>
      <c r="J153" s="240"/>
      <c r="K153" s="240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209</v>
      </c>
      <c r="AU153" s="250" t="s">
        <v>86</v>
      </c>
      <c r="AV153" s="13" t="s">
        <v>86</v>
      </c>
      <c r="AW153" s="13" t="s">
        <v>32</v>
      </c>
      <c r="AX153" s="13" t="s">
        <v>84</v>
      </c>
      <c r="AY153" s="250" t="s">
        <v>123</v>
      </c>
    </row>
    <row r="154" s="2" customFormat="1" ht="24.15" customHeight="1">
      <c r="A154" s="38"/>
      <c r="B154" s="39"/>
      <c r="C154" s="219" t="s">
        <v>257</v>
      </c>
      <c r="D154" s="219" t="s">
        <v>126</v>
      </c>
      <c r="E154" s="220" t="s">
        <v>297</v>
      </c>
      <c r="F154" s="221" t="s">
        <v>298</v>
      </c>
      <c r="G154" s="222" t="s">
        <v>231</v>
      </c>
      <c r="H154" s="223">
        <v>30.952000000000002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41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122</v>
      </c>
      <c r="AT154" s="231" t="s">
        <v>126</v>
      </c>
      <c r="AU154" s="231" t="s">
        <v>86</v>
      </c>
      <c r="AY154" s="17" t="s">
        <v>123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84</v>
      </c>
      <c r="BK154" s="232">
        <f>ROUND(I154*H154,2)</f>
        <v>0</v>
      </c>
      <c r="BL154" s="17" t="s">
        <v>122</v>
      </c>
      <c r="BM154" s="231" t="s">
        <v>654</v>
      </c>
    </row>
    <row r="155" s="13" customFormat="1">
      <c r="A155" s="13"/>
      <c r="B155" s="239"/>
      <c r="C155" s="240"/>
      <c r="D155" s="241" t="s">
        <v>209</v>
      </c>
      <c r="E155" s="242" t="s">
        <v>1</v>
      </c>
      <c r="F155" s="243" t="s">
        <v>655</v>
      </c>
      <c r="G155" s="240"/>
      <c r="H155" s="244">
        <v>8.9619999999999997</v>
      </c>
      <c r="I155" s="245"/>
      <c r="J155" s="240"/>
      <c r="K155" s="240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209</v>
      </c>
      <c r="AU155" s="250" t="s">
        <v>86</v>
      </c>
      <c r="AV155" s="13" t="s">
        <v>86</v>
      </c>
      <c r="AW155" s="13" t="s">
        <v>32</v>
      </c>
      <c r="AX155" s="13" t="s">
        <v>76</v>
      </c>
      <c r="AY155" s="250" t="s">
        <v>123</v>
      </c>
    </row>
    <row r="156" s="13" customFormat="1">
      <c r="A156" s="13"/>
      <c r="B156" s="239"/>
      <c r="C156" s="240"/>
      <c r="D156" s="241" t="s">
        <v>209</v>
      </c>
      <c r="E156" s="242" t="s">
        <v>1</v>
      </c>
      <c r="F156" s="243" t="s">
        <v>608</v>
      </c>
      <c r="G156" s="240"/>
      <c r="H156" s="244">
        <v>13.44</v>
      </c>
      <c r="I156" s="245"/>
      <c r="J156" s="240"/>
      <c r="K156" s="240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209</v>
      </c>
      <c r="AU156" s="250" t="s">
        <v>86</v>
      </c>
      <c r="AV156" s="13" t="s">
        <v>86</v>
      </c>
      <c r="AW156" s="13" t="s">
        <v>32</v>
      </c>
      <c r="AX156" s="13" t="s">
        <v>76</v>
      </c>
      <c r="AY156" s="250" t="s">
        <v>123</v>
      </c>
    </row>
    <row r="157" s="13" customFormat="1">
      <c r="A157" s="13"/>
      <c r="B157" s="239"/>
      <c r="C157" s="240"/>
      <c r="D157" s="241" t="s">
        <v>209</v>
      </c>
      <c r="E157" s="242" t="s">
        <v>1</v>
      </c>
      <c r="F157" s="243" t="s">
        <v>653</v>
      </c>
      <c r="G157" s="240"/>
      <c r="H157" s="244">
        <v>8.5500000000000007</v>
      </c>
      <c r="I157" s="245"/>
      <c r="J157" s="240"/>
      <c r="K157" s="240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209</v>
      </c>
      <c r="AU157" s="250" t="s">
        <v>86</v>
      </c>
      <c r="AV157" s="13" t="s">
        <v>86</v>
      </c>
      <c r="AW157" s="13" t="s">
        <v>32</v>
      </c>
      <c r="AX157" s="13" t="s">
        <v>76</v>
      </c>
      <c r="AY157" s="250" t="s">
        <v>123</v>
      </c>
    </row>
    <row r="158" s="14" customFormat="1">
      <c r="A158" s="14"/>
      <c r="B158" s="251"/>
      <c r="C158" s="252"/>
      <c r="D158" s="241" t="s">
        <v>209</v>
      </c>
      <c r="E158" s="253" t="s">
        <v>1</v>
      </c>
      <c r="F158" s="254" t="s">
        <v>228</v>
      </c>
      <c r="G158" s="252"/>
      <c r="H158" s="255">
        <v>30.952000000000002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209</v>
      </c>
      <c r="AU158" s="261" t="s">
        <v>86</v>
      </c>
      <c r="AV158" s="14" t="s">
        <v>122</v>
      </c>
      <c r="AW158" s="14" t="s">
        <v>32</v>
      </c>
      <c r="AX158" s="14" t="s">
        <v>84</v>
      </c>
      <c r="AY158" s="261" t="s">
        <v>123</v>
      </c>
    </row>
    <row r="159" s="2" customFormat="1" ht="24.15" customHeight="1">
      <c r="A159" s="38"/>
      <c r="B159" s="39"/>
      <c r="C159" s="219" t="s">
        <v>261</v>
      </c>
      <c r="D159" s="219" t="s">
        <v>126</v>
      </c>
      <c r="E159" s="220" t="s">
        <v>656</v>
      </c>
      <c r="F159" s="221" t="s">
        <v>657</v>
      </c>
      <c r="G159" s="222" t="s">
        <v>231</v>
      </c>
      <c r="H159" s="223">
        <v>1.7889999999999999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41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122</v>
      </c>
      <c r="AT159" s="231" t="s">
        <v>126</v>
      </c>
      <c r="AU159" s="231" t="s">
        <v>86</v>
      </c>
      <c r="AY159" s="17" t="s">
        <v>123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84</v>
      </c>
      <c r="BK159" s="232">
        <f>ROUND(I159*H159,2)</f>
        <v>0</v>
      </c>
      <c r="BL159" s="17" t="s">
        <v>122</v>
      </c>
      <c r="BM159" s="231" t="s">
        <v>658</v>
      </c>
    </row>
    <row r="160" s="2" customFormat="1" ht="14.4" customHeight="1">
      <c r="A160" s="38"/>
      <c r="B160" s="39"/>
      <c r="C160" s="273" t="s">
        <v>8</v>
      </c>
      <c r="D160" s="273" t="s">
        <v>275</v>
      </c>
      <c r="E160" s="274" t="s">
        <v>659</v>
      </c>
      <c r="F160" s="275" t="s">
        <v>315</v>
      </c>
      <c r="G160" s="276" t="s">
        <v>264</v>
      </c>
      <c r="H160" s="277">
        <v>3.4359999999999999</v>
      </c>
      <c r="I160" s="278"/>
      <c r="J160" s="279">
        <f>ROUND(I160*H160,2)</f>
        <v>0</v>
      </c>
      <c r="K160" s="280"/>
      <c r="L160" s="281"/>
      <c r="M160" s="282" t="s">
        <v>1</v>
      </c>
      <c r="N160" s="283" t="s">
        <v>41</v>
      </c>
      <c r="O160" s="91"/>
      <c r="P160" s="229">
        <f>O160*H160</f>
        <v>0</v>
      </c>
      <c r="Q160" s="229">
        <v>1</v>
      </c>
      <c r="R160" s="229">
        <f>Q160*H160</f>
        <v>3.4359999999999999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155</v>
      </c>
      <c r="AT160" s="231" t="s">
        <v>275</v>
      </c>
      <c r="AU160" s="231" t="s">
        <v>86</v>
      </c>
      <c r="AY160" s="17" t="s">
        <v>123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84</v>
      </c>
      <c r="BK160" s="232">
        <f>ROUND(I160*H160,2)</f>
        <v>0</v>
      </c>
      <c r="BL160" s="17" t="s">
        <v>122</v>
      </c>
      <c r="BM160" s="231" t="s">
        <v>660</v>
      </c>
    </row>
    <row r="161" s="13" customFormat="1">
      <c r="A161" s="13"/>
      <c r="B161" s="239"/>
      <c r="C161" s="240"/>
      <c r="D161" s="241" t="s">
        <v>209</v>
      </c>
      <c r="E161" s="242" t="s">
        <v>1</v>
      </c>
      <c r="F161" s="243" t="s">
        <v>661</v>
      </c>
      <c r="G161" s="240"/>
      <c r="H161" s="244">
        <v>3.4359999999999999</v>
      </c>
      <c r="I161" s="245"/>
      <c r="J161" s="240"/>
      <c r="K161" s="240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209</v>
      </c>
      <c r="AU161" s="250" t="s">
        <v>86</v>
      </c>
      <c r="AV161" s="13" t="s">
        <v>86</v>
      </c>
      <c r="AW161" s="13" t="s">
        <v>32</v>
      </c>
      <c r="AX161" s="13" t="s">
        <v>84</v>
      </c>
      <c r="AY161" s="250" t="s">
        <v>123</v>
      </c>
    </row>
    <row r="162" s="2" customFormat="1" ht="14.4" customHeight="1">
      <c r="A162" s="38"/>
      <c r="B162" s="39"/>
      <c r="C162" s="219" t="s">
        <v>270</v>
      </c>
      <c r="D162" s="219" t="s">
        <v>126</v>
      </c>
      <c r="E162" s="220" t="s">
        <v>662</v>
      </c>
      <c r="F162" s="221" t="s">
        <v>663</v>
      </c>
      <c r="G162" s="222" t="s">
        <v>231</v>
      </c>
      <c r="H162" s="223">
        <v>30.952000000000002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41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122</v>
      </c>
      <c r="AT162" s="231" t="s">
        <v>126</v>
      </c>
      <c r="AU162" s="231" t="s">
        <v>86</v>
      </c>
      <c r="AY162" s="17" t="s">
        <v>123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84</v>
      </c>
      <c r="BK162" s="232">
        <f>ROUND(I162*H162,2)</f>
        <v>0</v>
      </c>
      <c r="BL162" s="17" t="s">
        <v>122</v>
      </c>
      <c r="BM162" s="231" t="s">
        <v>664</v>
      </c>
    </row>
    <row r="163" s="13" customFormat="1">
      <c r="A163" s="13"/>
      <c r="B163" s="239"/>
      <c r="C163" s="240"/>
      <c r="D163" s="241" t="s">
        <v>209</v>
      </c>
      <c r="E163" s="242" t="s">
        <v>1</v>
      </c>
      <c r="F163" s="243" t="s">
        <v>183</v>
      </c>
      <c r="G163" s="240"/>
      <c r="H163" s="244">
        <v>30.952000000000002</v>
      </c>
      <c r="I163" s="245"/>
      <c r="J163" s="240"/>
      <c r="K163" s="240"/>
      <c r="L163" s="246"/>
      <c r="M163" s="247"/>
      <c r="N163" s="248"/>
      <c r="O163" s="248"/>
      <c r="P163" s="248"/>
      <c r="Q163" s="248"/>
      <c r="R163" s="248"/>
      <c r="S163" s="248"/>
      <c r="T163" s="24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0" t="s">
        <v>209</v>
      </c>
      <c r="AU163" s="250" t="s">
        <v>86</v>
      </c>
      <c r="AV163" s="13" t="s">
        <v>86</v>
      </c>
      <c r="AW163" s="13" t="s">
        <v>32</v>
      </c>
      <c r="AX163" s="13" t="s">
        <v>84</v>
      </c>
      <c r="AY163" s="250" t="s">
        <v>123</v>
      </c>
    </row>
    <row r="164" s="2" customFormat="1" ht="24.15" customHeight="1">
      <c r="A164" s="38"/>
      <c r="B164" s="39"/>
      <c r="C164" s="219" t="s">
        <v>274</v>
      </c>
      <c r="D164" s="219" t="s">
        <v>126</v>
      </c>
      <c r="E164" s="220" t="s">
        <v>262</v>
      </c>
      <c r="F164" s="221" t="s">
        <v>263</v>
      </c>
      <c r="G164" s="222" t="s">
        <v>264</v>
      </c>
      <c r="H164" s="223">
        <v>55.713999999999999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41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122</v>
      </c>
      <c r="AT164" s="231" t="s">
        <v>126</v>
      </c>
      <c r="AU164" s="231" t="s">
        <v>86</v>
      </c>
      <c r="AY164" s="17" t="s">
        <v>123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84</v>
      </c>
      <c r="BK164" s="232">
        <f>ROUND(I164*H164,2)</f>
        <v>0</v>
      </c>
      <c r="BL164" s="17" t="s">
        <v>122</v>
      </c>
      <c r="BM164" s="231" t="s">
        <v>665</v>
      </c>
    </row>
    <row r="165" s="13" customFormat="1">
      <c r="A165" s="13"/>
      <c r="B165" s="239"/>
      <c r="C165" s="240"/>
      <c r="D165" s="241" t="s">
        <v>209</v>
      </c>
      <c r="E165" s="242" t="s">
        <v>1</v>
      </c>
      <c r="F165" s="243" t="s">
        <v>266</v>
      </c>
      <c r="G165" s="240"/>
      <c r="H165" s="244">
        <v>55.713999999999999</v>
      </c>
      <c r="I165" s="245"/>
      <c r="J165" s="240"/>
      <c r="K165" s="240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209</v>
      </c>
      <c r="AU165" s="250" t="s">
        <v>86</v>
      </c>
      <c r="AV165" s="13" t="s">
        <v>86</v>
      </c>
      <c r="AW165" s="13" t="s">
        <v>32</v>
      </c>
      <c r="AX165" s="13" t="s">
        <v>84</v>
      </c>
      <c r="AY165" s="250" t="s">
        <v>123</v>
      </c>
    </row>
    <row r="166" s="2" customFormat="1" ht="24.15" customHeight="1">
      <c r="A166" s="38"/>
      <c r="B166" s="39"/>
      <c r="C166" s="219" t="s">
        <v>281</v>
      </c>
      <c r="D166" s="219" t="s">
        <v>126</v>
      </c>
      <c r="E166" s="220" t="s">
        <v>666</v>
      </c>
      <c r="F166" s="221" t="s">
        <v>667</v>
      </c>
      <c r="G166" s="222" t="s">
        <v>231</v>
      </c>
      <c r="H166" s="223">
        <v>7.0999999999999996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41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122</v>
      </c>
      <c r="AT166" s="231" t="s">
        <v>126</v>
      </c>
      <c r="AU166" s="231" t="s">
        <v>86</v>
      </c>
      <c r="AY166" s="17" t="s">
        <v>123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84</v>
      </c>
      <c r="BK166" s="232">
        <f>ROUND(I166*H166,2)</f>
        <v>0</v>
      </c>
      <c r="BL166" s="17" t="s">
        <v>122</v>
      </c>
      <c r="BM166" s="231" t="s">
        <v>668</v>
      </c>
    </row>
    <row r="167" s="13" customFormat="1">
      <c r="A167" s="13"/>
      <c r="B167" s="239"/>
      <c r="C167" s="240"/>
      <c r="D167" s="241" t="s">
        <v>209</v>
      </c>
      <c r="E167" s="242" t="s">
        <v>1</v>
      </c>
      <c r="F167" s="243" t="s">
        <v>653</v>
      </c>
      <c r="G167" s="240"/>
      <c r="H167" s="244">
        <v>8.5500000000000007</v>
      </c>
      <c r="I167" s="245"/>
      <c r="J167" s="240"/>
      <c r="K167" s="240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209</v>
      </c>
      <c r="AU167" s="250" t="s">
        <v>86</v>
      </c>
      <c r="AV167" s="13" t="s">
        <v>86</v>
      </c>
      <c r="AW167" s="13" t="s">
        <v>32</v>
      </c>
      <c r="AX167" s="13" t="s">
        <v>76</v>
      </c>
      <c r="AY167" s="250" t="s">
        <v>123</v>
      </c>
    </row>
    <row r="168" s="15" customFormat="1">
      <c r="A168" s="15"/>
      <c r="B168" s="262"/>
      <c r="C168" s="263"/>
      <c r="D168" s="241" t="s">
        <v>209</v>
      </c>
      <c r="E168" s="264" t="s">
        <v>1</v>
      </c>
      <c r="F168" s="265" t="s">
        <v>238</v>
      </c>
      <c r="G168" s="263"/>
      <c r="H168" s="266">
        <v>8.5500000000000007</v>
      </c>
      <c r="I168" s="267"/>
      <c r="J168" s="263"/>
      <c r="K168" s="263"/>
      <c r="L168" s="268"/>
      <c r="M168" s="269"/>
      <c r="N168" s="270"/>
      <c r="O168" s="270"/>
      <c r="P168" s="270"/>
      <c r="Q168" s="270"/>
      <c r="R168" s="270"/>
      <c r="S168" s="270"/>
      <c r="T168" s="271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2" t="s">
        <v>209</v>
      </c>
      <c r="AU168" s="272" t="s">
        <v>86</v>
      </c>
      <c r="AV168" s="15" t="s">
        <v>135</v>
      </c>
      <c r="AW168" s="15" t="s">
        <v>32</v>
      </c>
      <c r="AX168" s="15" t="s">
        <v>76</v>
      </c>
      <c r="AY168" s="272" t="s">
        <v>123</v>
      </c>
    </row>
    <row r="169" s="13" customFormat="1">
      <c r="A169" s="13"/>
      <c r="B169" s="239"/>
      <c r="C169" s="240"/>
      <c r="D169" s="241" t="s">
        <v>209</v>
      </c>
      <c r="E169" s="242" t="s">
        <v>1</v>
      </c>
      <c r="F169" s="243" t="s">
        <v>669</v>
      </c>
      <c r="G169" s="240"/>
      <c r="H169" s="244">
        <v>-0.90000000000000002</v>
      </c>
      <c r="I169" s="245"/>
      <c r="J169" s="240"/>
      <c r="K169" s="240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209</v>
      </c>
      <c r="AU169" s="250" t="s">
        <v>86</v>
      </c>
      <c r="AV169" s="13" t="s">
        <v>86</v>
      </c>
      <c r="AW169" s="13" t="s">
        <v>32</v>
      </c>
      <c r="AX169" s="13" t="s">
        <v>76</v>
      </c>
      <c r="AY169" s="250" t="s">
        <v>123</v>
      </c>
    </row>
    <row r="170" s="13" customFormat="1">
      <c r="A170" s="13"/>
      <c r="B170" s="239"/>
      <c r="C170" s="240"/>
      <c r="D170" s="241" t="s">
        <v>209</v>
      </c>
      <c r="E170" s="242" t="s">
        <v>1</v>
      </c>
      <c r="F170" s="243" t="s">
        <v>670</v>
      </c>
      <c r="G170" s="240"/>
      <c r="H170" s="244">
        <v>-0.55000000000000004</v>
      </c>
      <c r="I170" s="245"/>
      <c r="J170" s="240"/>
      <c r="K170" s="240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209</v>
      </c>
      <c r="AU170" s="250" t="s">
        <v>86</v>
      </c>
      <c r="AV170" s="13" t="s">
        <v>86</v>
      </c>
      <c r="AW170" s="13" t="s">
        <v>32</v>
      </c>
      <c r="AX170" s="13" t="s">
        <v>76</v>
      </c>
      <c r="AY170" s="250" t="s">
        <v>123</v>
      </c>
    </row>
    <row r="171" s="15" customFormat="1">
      <c r="A171" s="15"/>
      <c r="B171" s="262"/>
      <c r="C171" s="263"/>
      <c r="D171" s="241" t="s">
        <v>209</v>
      </c>
      <c r="E171" s="264" t="s">
        <v>1</v>
      </c>
      <c r="F171" s="265" t="s">
        <v>238</v>
      </c>
      <c r="G171" s="263"/>
      <c r="H171" s="266">
        <v>-1.45</v>
      </c>
      <c r="I171" s="267"/>
      <c r="J171" s="263"/>
      <c r="K171" s="263"/>
      <c r="L171" s="268"/>
      <c r="M171" s="269"/>
      <c r="N171" s="270"/>
      <c r="O171" s="270"/>
      <c r="P171" s="270"/>
      <c r="Q171" s="270"/>
      <c r="R171" s="270"/>
      <c r="S171" s="270"/>
      <c r="T171" s="271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2" t="s">
        <v>209</v>
      </c>
      <c r="AU171" s="272" t="s">
        <v>86</v>
      </c>
      <c r="AV171" s="15" t="s">
        <v>135</v>
      </c>
      <c r="AW171" s="15" t="s">
        <v>32</v>
      </c>
      <c r="AX171" s="15" t="s">
        <v>76</v>
      </c>
      <c r="AY171" s="272" t="s">
        <v>123</v>
      </c>
    </row>
    <row r="172" s="14" customFormat="1">
      <c r="A172" s="14"/>
      <c r="B172" s="251"/>
      <c r="C172" s="252"/>
      <c r="D172" s="241" t="s">
        <v>209</v>
      </c>
      <c r="E172" s="253" t="s">
        <v>614</v>
      </c>
      <c r="F172" s="254" t="s">
        <v>228</v>
      </c>
      <c r="G172" s="252"/>
      <c r="H172" s="255">
        <v>7.0999999999999996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1" t="s">
        <v>209</v>
      </c>
      <c r="AU172" s="261" t="s">
        <v>86</v>
      </c>
      <c r="AV172" s="14" t="s">
        <v>122</v>
      </c>
      <c r="AW172" s="14" t="s">
        <v>32</v>
      </c>
      <c r="AX172" s="14" t="s">
        <v>84</v>
      </c>
      <c r="AY172" s="261" t="s">
        <v>123</v>
      </c>
    </row>
    <row r="173" s="2" customFormat="1" ht="14.4" customHeight="1">
      <c r="A173" s="38"/>
      <c r="B173" s="39"/>
      <c r="C173" s="273" t="s">
        <v>287</v>
      </c>
      <c r="D173" s="273" t="s">
        <v>275</v>
      </c>
      <c r="E173" s="274" t="s">
        <v>659</v>
      </c>
      <c r="F173" s="275" t="s">
        <v>315</v>
      </c>
      <c r="G173" s="276" t="s">
        <v>264</v>
      </c>
      <c r="H173" s="277">
        <v>13.635999999999999</v>
      </c>
      <c r="I173" s="278"/>
      <c r="J173" s="279">
        <f>ROUND(I173*H173,2)</f>
        <v>0</v>
      </c>
      <c r="K173" s="280"/>
      <c r="L173" s="281"/>
      <c r="M173" s="282" t="s">
        <v>1</v>
      </c>
      <c r="N173" s="283" t="s">
        <v>41</v>
      </c>
      <c r="O173" s="91"/>
      <c r="P173" s="229">
        <f>O173*H173</f>
        <v>0</v>
      </c>
      <c r="Q173" s="229">
        <v>1</v>
      </c>
      <c r="R173" s="229">
        <f>Q173*H173</f>
        <v>13.635999999999999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155</v>
      </c>
      <c r="AT173" s="231" t="s">
        <v>275</v>
      </c>
      <c r="AU173" s="231" t="s">
        <v>86</v>
      </c>
      <c r="AY173" s="17" t="s">
        <v>123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84</v>
      </c>
      <c r="BK173" s="232">
        <f>ROUND(I173*H173,2)</f>
        <v>0</v>
      </c>
      <c r="BL173" s="17" t="s">
        <v>122</v>
      </c>
      <c r="BM173" s="231" t="s">
        <v>671</v>
      </c>
    </row>
    <row r="174" s="13" customFormat="1">
      <c r="A174" s="13"/>
      <c r="B174" s="239"/>
      <c r="C174" s="240"/>
      <c r="D174" s="241" t="s">
        <v>209</v>
      </c>
      <c r="E174" s="242" t="s">
        <v>1</v>
      </c>
      <c r="F174" s="243" t="s">
        <v>672</v>
      </c>
      <c r="G174" s="240"/>
      <c r="H174" s="244">
        <v>13.635999999999999</v>
      </c>
      <c r="I174" s="245"/>
      <c r="J174" s="240"/>
      <c r="K174" s="240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209</v>
      </c>
      <c r="AU174" s="250" t="s">
        <v>86</v>
      </c>
      <c r="AV174" s="13" t="s">
        <v>86</v>
      </c>
      <c r="AW174" s="13" t="s">
        <v>32</v>
      </c>
      <c r="AX174" s="13" t="s">
        <v>84</v>
      </c>
      <c r="AY174" s="250" t="s">
        <v>123</v>
      </c>
    </row>
    <row r="175" s="2" customFormat="1" ht="24.15" customHeight="1">
      <c r="A175" s="38"/>
      <c r="B175" s="39"/>
      <c r="C175" s="219" t="s">
        <v>293</v>
      </c>
      <c r="D175" s="219" t="s">
        <v>126</v>
      </c>
      <c r="E175" s="220" t="s">
        <v>673</v>
      </c>
      <c r="F175" s="221" t="s">
        <v>674</v>
      </c>
      <c r="G175" s="222" t="s">
        <v>204</v>
      </c>
      <c r="H175" s="223">
        <v>97.400000000000006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41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122</v>
      </c>
      <c r="AT175" s="231" t="s">
        <v>126</v>
      </c>
      <c r="AU175" s="231" t="s">
        <v>86</v>
      </c>
      <c r="AY175" s="17" t="s">
        <v>123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84</v>
      </c>
      <c r="BK175" s="232">
        <f>ROUND(I175*H175,2)</f>
        <v>0</v>
      </c>
      <c r="BL175" s="17" t="s">
        <v>122</v>
      </c>
      <c r="BM175" s="231" t="s">
        <v>675</v>
      </c>
    </row>
    <row r="176" s="13" customFormat="1">
      <c r="A176" s="13"/>
      <c r="B176" s="239"/>
      <c r="C176" s="240"/>
      <c r="D176" s="241" t="s">
        <v>209</v>
      </c>
      <c r="E176" s="242" t="s">
        <v>1</v>
      </c>
      <c r="F176" s="243" t="s">
        <v>676</v>
      </c>
      <c r="G176" s="240"/>
      <c r="H176" s="244">
        <v>97.400000000000006</v>
      </c>
      <c r="I176" s="245"/>
      <c r="J176" s="240"/>
      <c r="K176" s="240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209</v>
      </c>
      <c r="AU176" s="250" t="s">
        <v>86</v>
      </c>
      <c r="AV176" s="13" t="s">
        <v>86</v>
      </c>
      <c r="AW176" s="13" t="s">
        <v>32</v>
      </c>
      <c r="AX176" s="13" t="s">
        <v>84</v>
      </c>
      <c r="AY176" s="250" t="s">
        <v>123</v>
      </c>
    </row>
    <row r="177" s="12" customFormat="1" ht="22.8" customHeight="1">
      <c r="A177" s="12"/>
      <c r="B177" s="203"/>
      <c r="C177" s="204"/>
      <c r="D177" s="205" t="s">
        <v>75</v>
      </c>
      <c r="E177" s="217" t="s">
        <v>86</v>
      </c>
      <c r="F177" s="217" t="s">
        <v>285</v>
      </c>
      <c r="G177" s="204"/>
      <c r="H177" s="204"/>
      <c r="I177" s="207"/>
      <c r="J177" s="218">
        <f>BK177</f>
        <v>0</v>
      </c>
      <c r="K177" s="204"/>
      <c r="L177" s="209"/>
      <c r="M177" s="210"/>
      <c r="N177" s="211"/>
      <c r="O177" s="211"/>
      <c r="P177" s="212">
        <f>P178</f>
        <v>0</v>
      </c>
      <c r="Q177" s="211"/>
      <c r="R177" s="212">
        <f>R178</f>
        <v>40.331000000000003</v>
      </c>
      <c r="S177" s="211"/>
      <c r="T177" s="213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4" t="s">
        <v>84</v>
      </c>
      <c r="AT177" s="215" t="s">
        <v>75</v>
      </c>
      <c r="AU177" s="215" t="s">
        <v>84</v>
      </c>
      <c r="AY177" s="214" t="s">
        <v>123</v>
      </c>
      <c r="BK177" s="216">
        <f>BK178</f>
        <v>0</v>
      </c>
    </row>
    <row r="178" s="12" customFormat="1" ht="20.88" customHeight="1">
      <c r="A178" s="12"/>
      <c r="B178" s="203"/>
      <c r="C178" s="204"/>
      <c r="D178" s="205" t="s">
        <v>75</v>
      </c>
      <c r="E178" s="217" t="s">
        <v>7</v>
      </c>
      <c r="F178" s="217" t="s">
        <v>286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SUM(P179:P194)</f>
        <v>0</v>
      </c>
      <c r="Q178" s="211"/>
      <c r="R178" s="212">
        <f>SUM(R179:R194)</f>
        <v>40.331000000000003</v>
      </c>
      <c r="S178" s="211"/>
      <c r="T178" s="213">
        <f>SUM(T179:T194)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84</v>
      </c>
      <c r="AT178" s="215" t="s">
        <v>75</v>
      </c>
      <c r="AU178" s="215" t="s">
        <v>86</v>
      </c>
      <c r="AY178" s="214" t="s">
        <v>123</v>
      </c>
      <c r="BK178" s="216">
        <f>SUM(BK179:BK194)</f>
        <v>0</v>
      </c>
    </row>
    <row r="179" s="2" customFormat="1" ht="37.8" customHeight="1">
      <c r="A179" s="38"/>
      <c r="B179" s="39"/>
      <c r="C179" s="219" t="s">
        <v>7</v>
      </c>
      <c r="D179" s="219" t="s">
        <v>126</v>
      </c>
      <c r="E179" s="220" t="s">
        <v>288</v>
      </c>
      <c r="F179" s="221" t="s">
        <v>289</v>
      </c>
      <c r="G179" s="222" t="s">
        <v>231</v>
      </c>
      <c r="H179" s="223">
        <v>10.5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41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122</v>
      </c>
      <c r="AT179" s="231" t="s">
        <v>126</v>
      </c>
      <c r="AU179" s="231" t="s">
        <v>135</v>
      </c>
      <c r="AY179" s="17" t="s">
        <v>123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84</v>
      </c>
      <c r="BK179" s="232">
        <f>ROUND(I179*H179,2)</f>
        <v>0</v>
      </c>
      <c r="BL179" s="17" t="s">
        <v>122</v>
      </c>
      <c r="BM179" s="231" t="s">
        <v>677</v>
      </c>
    </row>
    <row r="180" s="13" customFormat="1">
      <c r="A180" s="13"/>
      <c r="B180" s="239"/>
      <c r="C180" s="240"/>
      <c r="D180" s="241" t="s">
        <v>209</v>
      </c>
      <c r="E180" s="242" t="s">
        <v>1</v>
      </c>
      <c r="F180" s="243" t="s">
        <v>678</v>
      </c>
      <c r="G180" s="240"/>
      <c r="H180" s="244">
        <v>21</v>
      </c>
      <c r="I180" s="245"/>
      <c r="J180" s="240"/>
      <c r="K180" s="240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209</v>
      </c>
      <c r="AU180" s="250" t="s">
        <v>135</v>
      </c>
      <c r="AV180" s="13" t="s">
        <v>86</v>
      </c>
      <c r="AW180" s="13" t="s">
        <v>32</v>
      </c>
      <c r="AX180" s="13" t="s">
        <v>76</v>
      </c>
      <c r="AY180" s="250" t="s">
        <v>123</v>
      </c>
    </row>
    <row r="181" s="14" customFormat="1">
      <c r="A181" s="14"/>
      <c r="B181" s="251"/>
      <c r="C181" s="252"/>
      <c r="D181" s="241" t="s">
        <v>209</v>
      </c>
      <c r="E181" s="253" t="s">
        <v>185</v>
      </c>
      <c r="F181" s="254" t="s">
        <v>228</v>
      </c>
      <c r="G181" s="252"/>
      <c r="H181" s="255">
        <v>21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1" t="s">
        <v>209</v>
      </c>
      <c r="AU181" s="261" t="s">
        <v>135</v>
      </c>
      <c r="AV181" s="14" t="s">
        <v>122</v>
      </c>
      <c r="AW181" s="14" t="s">
        <v>32</v>
      </c>
      <c r="AX181" s="14" t="s">
        <v>76</v>
      </c>
      <c r="AY181" s="261" t="s">
        <v>123</v>
      </c>
    </row>
    <row r="182" s="13" customFormat="1">
      <c r="A182" s="13"/>
      <c r="B182" s="239"/>
      <c r="C182" s="240"/>
      <c r="D182" s="241" t="s">
        <v>209</v>
      </c>
      <c r="E182" s="242" t="s">
        <v>1</v>
      </c>
      <c r="F182" s="243" t="s">
        <v>292</v>
      </c>
      <c r="G182" s="240"/>
      <c r="H182" s="244">
        <v>10.5</v>
      </c>
      <c r="I182" s="245"/>
      <c r="J182" s="240"/>
      <c r="K182" s="240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209</v>
      </c>
      <c r="AU182" s="250" t="s">
        <v>135</v>
      </c>
      <c r="AV182" s="13" t="s">
        <v>86</v>
      </c>
      <c r="AW182" s="13" t="s">
        <v>32</v>
      </c>
      <c r="AX182" s="13" t="s">
        <v>84</v>
      </c>
      <c r="AY182" s="250" t="s">
        <v>123</v>
      </c>
    </row>
    <row r="183" s="2" customFormat="1" ht="37.8" customHeight="1">
      <c r="A183" s="38"/>
      <c r="B183" s="39"/>
      <c r="C183" s="219" t="s">
        <v>300</v>
      </c>
      <c r="D183" s="219" t="s">
        <v>126</v>
      </c>
      <c r="E183" s="220" t="s">
        <v>294</v>
      </c>
      <c r="F183" s="221" t="s">
        <v>295</v>
      </c>
      <c r="G183" s="222" t="s">
        <v>231</v>
      </c>
      <c r="H183" s="223">
        <v>10.5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41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122</v>
      </c>
      <c r="AT183" s="231" t="s">
        <v>126</v>
      </c>
      <c r="AU183" s="231" t="s">
        <v>135</v>
      </c>
      <c r="AY183" s="17" t="s">
        <v>123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84</v>
      </c>
      <c r="BK183" s="232">
        <f>ROUND(I183*H183,2)</f>
        <v>0</v>
      </c>
      <c r="BL183" s="17" t="s">
        <v>122</v>
      </c>
      <c r="BM183" s="231" t="s">
        <v>679</v>
      </c>
    </row>
    <row r="184" s="13" customFormat="1">
      <c r="A184" s="13"/>
      <c r="B184" s="239"/>
      <c r="C184" s="240"/>
      <c r="D184" s="241" t="s">
        <v>209</v>
      </c>
      <c r="E184" s="242" t="s">
        <v>1</v>
      </c>
      <c r="F184" s="243" t="s">
        <v>292</v>
      </c>
      <c r="G184" s="240"/>
      <c r="H184" s="244">
        <v>10.5</v>
      </c>
      <c r="I184" s="245"/>
      <c r="J184" s="240"/>
      <c r="K184" s="240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209</v>
      </c>
      <c r="AU184" s="250" t="s">
        <v>135</v>
      </c>
      <c r="AV184" s="13" t="s">
        <v>86</v>
      </c>
      <c r="AW184" s="13" t="s">
        <v>32</v>
      </c>
      <c r="AX184" s="13" t="s">
        <v>84</v>
      </c>
      <c r="AY184" s="250" t="s">
        <v>123</v>
      </c>
    </row>
    <row r="185" s="2" customFormat="1" ht="24.15" customHeight="1">
      <c r="A185" s="38"/>
      <c r="B185" s="39"/>
      <c r="C185" s="219" t="s">
        <v>302</v>
      </c>
      <c r="D185" s="219" t="s">
        <v>126</v>
      </c>
      <c r="E185" s="220" t="s">
        <v>297</v>
      </c>
      <c r="F185" s="221" t="s">
        <v>298</v>
      </c>
      <c r="G185" s="222" t="s">
        <v>231</v>
      </c>
      <c r="H185" s="223">
        <v>21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41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122</v>
      </c>
      <c r="AT185" s="231" t="s">
        <v>126</v>
      </c>
      <c r="AU185" s="231" t="s">
        <v>135</v>
      </c>
      <c r="AY185" s="17" t="s">
        <v>123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84</v>
      </c>
      <c r="BK185" s="232">
        <f>ROUND(I185*H185,2)</f>
        <v>0</v>
      </c>
      <c r="BL185" s="17" t="s">
        <v>122</v>
      </c>
      <c r="BM185" s="231" t="s">
        <v>680</v>
      </c>
    </row>
    <row r="186" s="13" customFormat="1">
      <c r="A186" s="13"/>
      <c r="B186" s="239"/>
      <c r="C186" s="240"/>
      <c r="D186" s="241" t="s">
        <v>209</v>
      </c>
      <c r="E186" s="242" t="s">
        <v>1</v>
      </c>
      <c r="F186" s="243" t="s">
        <v>185</v>
      </c>
      <c r="G186" s="240"/>
      <c r="H186" s="244">
        <v>21</v>
      </c>
      <c r="I186" s="245"/>
      <c r="J186" s="240"/>
      <c r="K186" s="240"/>
      <c r="L186" s="246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0" t="s">
        <v>209</v>
      </c>
      <c r="AU186" s="250" t="s">
        <v>135</v>
      </c>
      <c r="AV186" s="13" t="s">
        <v>86</v>
      </c>
      <c r="AW186" s="13" t="s">
        <v>32</v>
      </c>
      <c r="AX186" s="13" t="s">
        <v>84</v>
      </c>
      <c r="AY186" s="250" t="s">
        <v>123</v>
      </c>
    </row>
    <row r="187" s="2" customFormat="1" ht="14.4" customHeight="1">
      <c r="A187" s="38"/>
      <c r="B187" s="39"/>
      <c r="C187" s="219" t="s">
        <v>305</v>
      </c>
      <c r="D187" s="219" t="s">
        <v>126</v>
      </c>
      <c r="E187" s="220" t="s">
        <v>662</v>
      </c>
      <c r="F187" s="221" t="s">
        <v>663</v>
      </c>
      <c r="G187" s="222" t="s">
        <v>231</v>
      </c>
      <c r="H187" s="223">
        <v>21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41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122</v>
      </c>
      <c r="AT187" s="231" t="s">
        <v>126</v>
      </c>
      <c r="AU187" s="231" t="s">
        <v>135</v>
      </c>
      <c r="AY187" s="17" t="s">
        <v>123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84</v>
      </c>
      <c r="BK187" s="232">
        <f>ROUND(I187*H187,2)</f>
        <v>0</v>
      </c>
      <c r="BL187" s="17" t="s">
        <v>122</v>
      </c>
      <c r="BM187" s="231" t="s">
        <v>681</v>
      </c>
    </row>
    <row r="188" s="13" customFormat="1">
      <c r="A188" s="13"/>
      <c r="B188" s="239"/>
      <c r="C188" s="240"/>
      <c r="D188" s="241" t="s">
        <v>209</v>
      </c>
      <c r="E188" s="242" t="s">
        <v>1</v>
      </c>
      <c r="F188" s="243" t="s">
        <v>185</v>
      </c>
      <c r="G188" s="240"/>
      <c r="H188" s="244">
        <v>21</v>
      </c>
      <c r="I188" s="245"/>
      <c r="J188" s="240"/>
      <c r="K188" s="240"/>
      <c r="L188" s="246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0" t="s">
        <v>209</v>
      </c>
      <c r="AU188" s="250" t="s">
        <v>135</v>
      </c>
      <c r="AV188" s="13" t="s">
        <v>86</v>
      </c>
      <c r="AW188" s="13" t="s">
        <v>32</v>
      </c>
      <c r="AX188" s="13" t="s">
        <v>84</v>
      </c>
      <c r="AY188" s="250" t="s">
        <v>123</v>
      </c>
    </row>
    <row r="189" s="2" customFormat="1" ht="24.15" customHeight="1">
      <c r="A189" s="38"/>
      <c r="B189" s="39"/>
      <c r="C189" s="219" t="s">
        <v>309</v>
      </c>
      <c r="D189" s="219" t="s">
        <v>126</v>
      </c>
      <c r="E189" s="220" t="s">
        <v>262</v>
      </c>
      <c r="F189" s="221" t="s">
        <v>263</v>
      </c>
      <c r="G189" s="222" t="s">
        <v>264</v>
      </c>
      <c r="H189" s="223">
        <v>37.799999999999997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41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122</v>
      </c>
      <c r="AT189" s="231" t="s">
        <v>126</v>
      </c>
      <c r="AU189" s="231" t="s">
        <v>135</v>
      </c>
      <c r="AY189" s="17" t="s">
        <v>123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84</v>
      </c>
      <c r="BK189" s="232">
        <f>ROUND(I189*H189,2)</f>
        <v>0</v>
      </c>
      <c r="BL189" s="17" t="s">
        <v>122</v>
      </c>
      <c r="BM189" s="231" t="s">
        <v>682</v>
      </c>
    </row>
    <row r="190" s="13" customFormat="1">
      <c r="A190" s="13"/>
      <c r="B190" s="239"/>
      <c r="C190" s="240"/>
      <c r="D190" s="241" t="s">
        <v>209</v>
      </c>
      <c r="E190" s="242" t="s">
        <v>1</v>
      </c>
      <c r="F190" s="243" t="s">
        <v>304</v>
      </c>
      <c r="G190" s="240"/>
      <c r="H190" s="244">
        <v>37.799999999999997</v>
      </c>
      <c r="I190" s="245"/>
      <c r="J190" s="240"/>
      <c r="K190" s="240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209</v>
      </c>
      <c r="AU190" s="250" t="s">
        <v>135</v>
      </c>
      <c r="AV190" s="13" t="s">
        <v>86</v>
      </c>
      <c r="AW190" s="13" t="s">
        <v>32</v>
      </c>
      <c r="AX190" s="13" t="s">
        <v>84</v>
      </c>
      <c r="AY190" s="250" t="s">
        <v>123</v>
      </c>
    </row>
    <row r="191" s="2" customFormat="1" ht="14.4" customHeight="1">
      <c r="A191" s="38"/>
      <c r="B191" s="39"/>
      <c r="C191" s="219" t="s">
        <v>313</v>
      </c>
      <c r="D191" s="219" t="s">
        <v>126</v>
      </c>
      <c r="E191" s="220" t="s">
        <v>310</v>
      </c>
      <c r="F191" s="221" t="s">
        <v>311</v>
      </c>
      <c r="G191" s="222" t="s">
        <v>204</v>
      </c>
      <c r="H191" s="223">
        <v>70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41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122</v>
      </c>
      <c r="AT191" s="231" t="s">
        <v>126</v>
      </c>
      <c r="AU191" s="231" t="s">
        <v>135</v>
      </c>
      <c r="AY191" s="17" t="s">
        <v>123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84</v>
      </c>
      <c r="BK191" s="232">
        <f>ROUND(I191*H191,2)</f>
        <v>0</v>
      </c>
      <c r="BL191" s="17" t="s">
        <v>122</v>
      </c>
      <c r="BM191" s="231" t="s">
        <v>683</v>
      </c>
    </row>
    <row r="192" s="2" customFormat="1" ht="24.15" customHeight="1">
      <c r="A192" s="38"/>
      <c r="B192" s="39"/>
      <c r="C192" s="219" t="s">
        <v>319</v>
      </c>
      <c r="D192" s="219" t="s">
        <v>126</v>
      </c>
      <c r="E192" s="220" t="s">
        <v>306</v>
      </c>
      <c r="F192" s="221" t="s">
        <v>307</v>
      </c>
      <c r="G192" s="222" t="s">
        <v>204</v>
      </c>
      <c r="H192" s="223">
        <v>70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41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122</v>
      </c>
      <c r="AT192" s="231" t="s">
        <v>126</v>
      </c>
      <c r="AU192" s="231" t="s">
        <v>135</v>
      </c>
      <c r="AY192" s="17" t="s">
        <v>123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84</v>
      </c>
      <c r="BK192" s="232">
        <f>ROUND(I192*H192,2)</f>
        <v>0</v>
      </c>
      <c r="BL192" s="17" t="s">
        <v>122</v>
      </c>
      <c r="BM192" s="231" t="s">
        <v>684</v>
      </c>
    </row>
    <row r="193" s="2" customFormat="1" ht="14.4" customHeight="1">
      <c r="A193" s="38"/>
      <c r="B193" s="39"/>
      <c r="C193" s="273" t="s">
        <v>325</v>
      </c>
      <c r="D193" s="273" t="s">
        <v>275</v>
      </c>
      <c r="E193" s="274" t="s">
        <v>314</v>
      </c>
      <c r="F193" s="275" t="s">
        <v>315</v>
      </c>
      <c r="G193" s="276" t="s">
        <v>264</v>
      </c>
      <c r="H193" s="277">
        <v>40.331000000000003</v>
      </c>
      <c r="I193" s="278"/>
      <c r="J193" s="279">
        <f>ROUND(I193*H193,2)</f>
        <v>0</v>
      </c>
      <c r="K193" s="280"/>
      <c r="L193" s="281"/>
      <c r="M193" s="282" t="s">
        <v>1</v>
      </c>
      <c r="N193" s="283" t="s">
        <v>41</v>
      </c>
      <c r="O193" s="91"/>
      <c r="P193" s="229">
        <f>O193*H193</f>
        <v>0</v>
      </c>
      <c r="Q193" s="229">
        <v>1</v>
      </c>
      <c r="R193" s="229">
        <f>Q193*H193</f>
        <v>40.331000000000003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155</v>
      </c>
      <c r="AT193" s="231" t="s">
        <v>275</v>
      </c>
      <c r="AU193" s="231" t="s">
        <v>135</v>
      </c>
      <c r="AY193" s="17" t="s">
        <v>123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84</v>
      </c>
      <c r="BK193" s="232">
        <f>ROUND(I193*H193,2)</f>
        <v>0</v>
      </c>
      <c r="BL193" s="17" t="s">
        <v>122</v>
      </c>
      <c r="BM193" s="231" t="s">
        <v>685</v>
      </c>
    </row>
    <row r="194" s="13" customFormat="1">
      <c r="A194" s="13"/>
      <c r="B194" s="239"/>
      <c r="C194" s="240"/>
      <c r="D194" s="241" t="s">
        <v>209</v>
      </c>
      <c r="E194" s="242" t="s">
        <v>1</v>
      </c>
      <c r="F194" s="243" t="s">
        <v>686</v>
      </c>
      <c r="G194" s="240"/>
      <c r="H194" s="244">
        <v>40.331000000000003</v>
      </c>
      <c r="I194" s="245"/>
      <c r="J194" s="240"/>
      <c r="K194" s="240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209</v>
      </c>
      <c r="AU194" s="250" t="s">
        <v>135</v>
      </c>
      <c r="AV194" s="13" t="s">
        <v>86</v>
      </c>
      <c r="AW194" s="13" t="s">
        <v>32</v>
      </c>
      <c r="AX194" s="13" t="s">
        <v>84</v>
      </c>
      <c r="AY194" s="250" t="s">
        <v>123</v>
      </c>
    </row>
    <row r="195" s="12" customFormat="1" ht="22.8" customHeight="1">
      <c r="A195" s="12"/>
      <c r="B195" s="203"/>
      <c r="C195" s="204"/>
      <c r="D195" s="205" t="s">
        <v>75</v>
      </c>
      <c r="E195" s="217" t="s">
        <v>143</v>
      </c>
      <c r="F195" s="217" t="s">
        <v>338</v>
      </c>
      <c r="G195" s="204"/>
      <c r="H195" s="204"/>
      <c r="I195" s="207"/>
      <c r="J195" s="218">
        <f>BK195</f>
        <v>0</v>
      </c>
      <c r="K195" s="204"/>
      <c r="L195" s="209"/>
      <c r="M195" s="210"/>
      <c r="N195" s="211"/>
      <c r="O195" s="211"/>
      <c r="P195" s="212">
        <f>SUM(P196:P210)</f>
        <v>0</v>
      </c>
      <c r="Q195" s="211"/>
      <c r="R195" s="212">
        <f>SUM(R196:R210)</f>
        <v>203.84413949999998</v>
      </c>
      <c r="S195" s="211"/>
      <c r="T195" s="213">
        <f>SUM(T196:T210)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4" t="s">
        <v>84</v>
      </c>
      <c r="AT195" s="215" t="s">
        <v>75</v>
      </c>
      <c r="AU195" s="215" t="s">
        <v>84</v>
      </c>
      <c r="AY195" s="214" t="s">
        <v>123</v>
      </c>
      <c r="BK195" s="216">
        <f>SUM(BK196:BK210)</f>
        <v>0</v>
      </c>
    </row>
    <row r="196" s="2" customFormat="1" ht="14.4" customHeight="1">
      <c r="A196" s="38"/>
      <c r="B196" s="39"/>
      <c r="C196" s="219" t="s">
        <v>329</v>
      </c>
      <c r="D196" s="219" t="s">
        <v>126</v>
      </c>
      <c r="E196" s="220" t="s">
        <v>687</v>
      </c>
      <c r="F196" s="221" t="s">
        <v>688</v>
      </c>
      <c r="G196" s="222" t="s">
        <v>204</v>
      </c>
      <c r="H196" s="223">
        <v>102.25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41</v>
      </c>
      <c r="O196" s="91"/>
      <c r="P196" s="229">
        <f>O196*H196</f>
        <v>0</v>
      </c>
      <c r="Q196" s="229">
        <v>0.378</v>
      </c>
      <c r="R196" s="229">
        <f>Q196*H196</f>
        <v>38.650500000000001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122</v>
      </c>
      <c r="AT196" s="231" t="s">
        <v>126</v>
      </c>
      <c r="AU196" s="231" t="s">
        <v>86</v>
      </c>
      <c r="AY196" s="17" t="s">
        <v>123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84</v>
      </c>
      <c r="BK196" s="232">
        <f>ROUND(I196*H196,2)</f>
        <v>0</v>
      </c>
      <c r="BL196" s="17" t="s">
        <v>122</v>
      </c>
      <c r="BM196" s="231" t="s">
        <v>689</v>
      </c>
    </row>
    <row r="197" s="2" customFormat="1" ht="24.15" customHeight="1">
      <c r="A197" s="38"/>
      <c r="B197" s="39"/>
      <c r="C197" s="219" t="s">
        <v>334</v>
      </c>
      <c r="D197" s="219" t="s">
        <v>126</v>
      </c>
      <c r="E197" s="220" t="s">
        <v>690</v>
      </c>
      <c r="F197" s="221" t="s">
        <v>691</v>
      </c>
      <c r="G197" s="222" t="s">
        <v>204</v>
      </c>
      <c r="H197" s="223">
        <v>102.25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41</v>
      </c>
      <c r="O197" s="91"/>
      <c r="P197" s="229">
        <f>O197*H197</f>
        <v>0</v>
      </c>
      <c r="Q197" s="229">
        <v>0.39561000000000002</v>
      </c>
      <c r="R197" s="229">
        <f>Q197*H197</f>
        <v>40.451122500000004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122</v>
      </c>
      <c r="AT197" s="231" t="s">
        <v>126</v>
      </c>
      <c r="AU197" s="231" t="s">
        <v>86</v>
      </c>
      <c r="AY197" s="17" t="s">
        <v>123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84</v>
      </c>
      <c r="BK197" s="232">
        <f>ROUND(I197*H197,2)</f>
        <v>0</v>
      </c>
      <c r="BL197" s="17" t="s">
        <v>122</v>
      </c>
      <c r="BM197" s="231" t="s">
        <v>692</v>
      </c>
    </row>
    <row r="198" s="13" customFormat="1">
      <c r="A198" s="13"/>
      <c r="B198" s="239"/>
      <c r="C198" s="240"/>
      <c r="D198" s="241" t="s">
        <v>209</v>
      </c>
      <c r="E198" s="242" t="s">
        <v>1</v>
      </c>
      <c r="F198" s="243" t="s">
        <v>693</v>
      </c>
      <c r="G198" s="240"/>
      <c r="H198" s="244">
        <v>52</v>
      </c>
      <c r="I198" s="245"/>
      <c r="J198" s="240"/>
      <c r="K198" s="240"/>
      <c r="L198" s="246"/>
      <c r="M198" s="247"/>
      <c r="N198" s="248"/>
      <c r="O198" s="248"/>
      <c r="P198" s="248"/>
      <c r="Q198" s="248"/>
      <c r="R198" s="248"/>
      <c r="S198" s="248"/>
      <c r="T198" s="24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0" t="s">
        <v>209</v>
      </c>
      <c r="AU198" s="250" t="s">
        <v>86</v>
      </c>
      <c r="AV198" s="13" t="s">
        <v>86</v>
      </c>
      <c r="AW198" s="13" t="s">
        <v>32</v>
      </c>
      <c r="AX198" s="13" t="s">
        <v>76</v>
      </c>
      <c r="AY198" s="250" t="s">
        <v>123</v>
      </c>
    </row>
    <row r="199" s="13" customFormat="1">
      <c r="A199" s="13"/>
      <c r="B199" s="239"/>
      <c r="C199" s="240"/>
      <c r="D199" s="241" t="s">
        <v>209</v>
      </c>
      <c r="E199" s="242" t="s">
        <v>1</v>
      </c>
      <c r="F199" s="243" t="s">
        <v>694</v>
      </c>
      <c r="G199" s="240"/>
      <c r="H199" s="244">
        <v>50.25</v>
      </c>
      <c r="I199" s="245"/>
      <c r="J199" s="240"/>
      <c r="K199" s="240"/>
      <c r="L199" s="246"/>
      <c r="M199" s="247"/>
      <c r="N199" s="248"/>
      <c r="O199" s="248"/>
      <c r="P199" s="248"/>
      <c r="Q199" s="248"/>
      <c r="R199" s="248"/>
      <c r="S199" s="248"/>
      <c r="T199" s="24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0" t="s">
        <v>209</v>
      </c>
      <c r="AU199" s="250" t="s">
        <v>86</v>
      </c>
      <c r="AV199" s="13" t="s">
        <v>86</v>
      </c>
      <c r="AW199" s="13" t="s">
        <v>32</v>
      </c>
      <c r="AX199" s="13" t="s">
        <v>76</v>
      </c>
      <c r="AY199" s="250" t="s">
        <v>123</v>
      </c>
    </row>
    <row r="200" s="14" customFormat="1">
      <c r="A200" s="14"/>
      <c r="B200" s="251"/>
      <c r="C200" s="252"/>
      <c r="D200" s="241" t="s">
        <v>209</v>
      </c>
      <c r="E200" s="253" t="s">
        <v>1</v>
      </c>
      <c r="F200" s="254" t="s">
        <v>228</v>
      </c>
      <c r="G200" s="252"/>
      <c r="H200" s="255">
        <v>102.25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1" t="s">
        <v>209</v>
      </c>
      <c r="AU200" s="261" t="s">
        <v>86</v>
      </c>
      <c r="AV200" s="14" t="s">
        <v>122</v>
      </c>
      <c r="AW200" s="14" t="s">
        <v>32</v>
      </c>
      <c r="AX200" s="14" t="s">
        <v>84</v>
      </c>
      <c r="AY200" s="261" t="s">
        <v>123</v>
      </c>
    </row>
    <row r="201" s="2" customFormat="1" ht="24.15" customHeight="1">
      <c r="A201" s="38"/>
      <c r="B201" s="39"/>
      <c r="C201" s="219" t="s">
        <v>339</v>
      </c>
      <c r="D201" s="219" t="s">
        <v>126</v>
      </c>
      <c r="E201" s="220" t="s">
        <v>695</v>
      </c>
      <c r="F201" s="221" t="s">
        <v>696</v>
      </c>
      <c r="G201" s="222" t="s">
        <v>204</v>
      </c>
      <c r="H201" s="223">
        <v>89.700000000000003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41</v>
      </c>
      <c r="O201" s="91"/>
      <c r="P201" s="229">
        <f>O201*H201</f>
        <v>0</v>
      </c>
      <c r="Q201" s="229">
        <v>0.51817000000000002</v>
      </c>
      <c r="R201" s="229">
        <f>Q201*H201</f>
        <v>46.479849000000002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122</v>
      </c>
      <c r="AT201" s="231" t="s">
        <v>126</v>
      </c>
      <c r="AU201" s="231" t="s">
        <v>86</v>
      </c>
      <c r="AY201" s="17" t="s">
        <v>123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84</v>
      </c>
      <c r="BK201" s="232">
        <f>ROUND(I201*H201,2)</f>
        <v>0</v>
      </c>
      <c r="BL201" s="17" t="s">
        <v>122</v>
      </c>
      <c r="BM201" s="231" t="s">
        <v>697</v>
      </c>
    </row>
    <row r="202" s="13" customFormat="1">
      <c r="A202" s="13"/>
      <c r="B202" s="239"/>
      <c r="C202" s="240"/>
      <c r="D202" s="241" t="s">
        <v>209</v>
      </c>
      <c r="E202" s="242" t="s">
        <v>1</v>
      </c>
      <c r="F202" s="243" t="s">
        <v>693</v>
      </c>
      <c r="G202" s="240"/>
      <c r="H202" s="244">
        <v>52</v>
      </c>
      <c r="I202" s="245"/>
      <c r="J202" s="240"/>
      <c r="K202" s="240"/>
      <c r="L202" s="246"/>
      <c r="M202" s="247"/>
      <c r="N202" s="248"/>
      <c r="O202" s="248"/>
      <c r="P202" s="248"/>
      <c r="Q202" s="248"/>
      <c r="R202" s="248"/>
      <c r="S202" s="248"/>
      <c r="T202" s="24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0" t="s">
        <v>209</v>
      </c>
      <c r="AU202" s="250" t="s">
        <v>86</v>
      </c>
      <c r="AV202" s="13" t="s">
        <v>86</v>
      </c>
      <c r="AW202" s="13" t="s">
        <v>32</v>
      </c>
      <c r="AX202" s="13" t="s">
        <v>76</v>
      </c>
      <c r="AY202" s="250" t="s">
        <v>123</v>
      </c>
    </row>
    <row r="203" s="13" customFormat="1">
      <c r="A203" s="13"/>
      <c r="B203" s="239"/>
      <c r="C203" s="240"/>
      <c r="D203" s="241" t="s">
        <v>209</v>
      </c>
      <c r="E203" s="242" t="s">
        <v>1</v>
      </c>
      <c r="F203" s="243" t="s">
        <v>698</v>
      </c>
      <c r="G203" s="240"/>
      <c r="H203" s="244">
        <v>37.700000000000003</v>
      </c>
      <c r="I203" s="245"/>
      <c r="J203" s="240"/>
      <c r="K203" s="240"/>
      <c r="L203" s="246"/>
      <c r="M203" s="247"/>
      <c r="N203" s="248"/>
      <c r="O203" s="248"/>
      <c r="P203" s="248"/>
      <c r="Q203" s="248"/>
      <c r="R203" s="248"/>
      <c r="S203" s="248"/>
      <c r="T203" s="24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0" t="s">
        <v>209</v>
      </c>
      <c r="AU203" s="250" t="s">
        <v>86</v>
      </c>
      <c r="AV203" s="13" t="s">
        <v>86</v>
      </c>
      <c r="AW203" s="13" t="s">
        <v>32</v>
      </c>
      <c r="AX203" s="13" t="s">
        <v>76</v>
      </c>
      <c r="AY203" s="250" t="s">
        <v>123</v>
      </c>
    </row>
    <row r="204" s="14" customFormat="1">
      <c r="A204" s="14"/>
      <c r="B204" s="251"/>
      <c r="C204" s="252"/>
      <c r="D204" s="241" t="s">
        <v>209</v>
      </c>
      <c r="E204" s="253" t="s">
        <v>1</v>
      </c>
      <c r="F204" s="254" t="s">
        <v>228</v>
      </c>
      <c r="G204" s="252"/>
      <c r="H204" s="255">
        <v>89.700000000000003</v>
      </c>
      <c r="I204" s="256"/>
      <c r="J204" s="252"/>
      <c r="K204" s="252"/>
      <c r="L204" s="257"/>
      <c r="M204" s="258"/>
      <c r="N204" s="259"/>
      <c r="O204" s="259"/>
      <c r="P204" s="259"/>
      <c r="Q204" s="259"/>
      <c r="R204" s="259"/>
      <c r="S204" s="259"/>
      <c r="T204" s="26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1" t="s">
        <v>209</v>
      </c>
      <c r="AU204" s="261" t="s">
        <v>86</v>
      </c>
      <c r="AV204" s="14" t="s">
        <v>122</v>
      </c>
      <c r="AW204" s="14" t="s">
        <v>32</v>
      </c>
      <c r="AX204" s="14" t="s">
        <v>84</v>
      </c>
      <c r="AY204" s="261" t="s">
        <v>123</v>
      </c>
    </row>
    <row r="205" s="2" customFormat="1" ht="24.15" customHeight="1">
      <c r="A205" s="38"/>
      <c r="B205" s="39"/>
      <c r="C205" s="219" t="s">
        <v>345</v>
      </c>
      <c r="D205" s="219" t="s">
        <v>126</v>
      </c>
      <c r="E205" s="220" t="s">
        <v>699</v>
      </c>
      <c r="F205" s="221" t="s">
        <v>700</v>
      </c>
      <c r="G205" s="222" t="s">
        <v>204</v>
      </c>
      <c r="H205" s="223">
        <v>89.700000000000003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41</v>
      </c>
      <c r="O205" s="91"/>
      <c r="P205" s="229">
        <f>O205*H205</f>
        <v>0</v>
      </c>
      <c r="Q205" s="229">
        <v>0.00034000000000000002</v>
      </c>
      <c r="R205" s="229">
        <f>Q205*H205</f>
        <v>0.030498000000000004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122</v>
      </c>
      <c r="AT205" s="231" t="s">
        <v>126</v>
      </c>
      <c r="AU205" s="231" t="s">
        <v>86</v>
      </c>
      <c r="AY205" s="17" t="s">
        <v>123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84</v>
      </c>
      <c r="BK205" s="232">
        <f>ROUND(I205*H205,2)</f>
        <v>0</v>
      </c>
      <c r="BL205" s="17" t="s">
        <v>122</v>
      </c>
      <c r="BM205" s="231" t="s">
        <v>701</v>
      </c>
    </row>
    <row r="206" s="2" customFormat="1" ht="14.4" customHeight="1">
      <c r="A206" s="38"/>
      <c r="B206" s="39"/>
      <c r="C206" s="219" t="s">
        <v>350</v>
      </c>
      <c r="D206" s="219" t="s">
        <v>126</v>
      </c>
      <c r="E206" s="220" t="s">
        <v>702</v>
      </c>
      <c r="F206" s="221" t="s">
        <v>703</v>
      </c>
      <c r="G206" s="222" t="s">
        <v>204</v>
      </c>
      <c r="H206" s="223">
        <v>601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41</v>
      </c>
      <c r="O206" s="91"/>
      <c r="P206" s="229">
        <f>O206*H206</f>
        <v>0</v>
      </c>
      <c r="Q206" s="229">
        <v>0.00051000000000000004</v>
      </c>
      <c r="R206" s="229">
        <f>Q206*H206</f>
        <v>0.30651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122</v>
      </c>
      <c r="AT206" s="231" t="s">
        <v>126</v>
      </c>
      <c r="AU206" s="231" t="s">
        <v>86</v>
      </c>
      <c r="AY206" s="17" t="s">
        <v>123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84</v>
      </c>
      <c r="BK206" s="232">
        <f>ROUND(I206*H206,2)</f>
        <v>0</v>
      </c>
      <c r="BL206" s="17" t="s">
        <v>122</v>
      </c>
      <c r="BM206" s="231" t="s">
        <v>704</v>
      </c>
    </row>
    <row r="207" s="2" customFormat="1" ht="24.15" customHeight="1">
      <c r="A207" s="38"/>
      <c r="B207" s="39"/>
      <c r="C207" s="219" t="s">
        <v>357</v>
      </c>
      <c r="D207" s="219" t="s">
        <v>126</v>
      </c>
      <c r="E207" s="220" t="s">
        <v>705</v>
      </c>
      <c r="F207" s="221" t="s">
        <v>706</v>
      </c>
      <c r="G207" s="222" t="s">
        <v>204</v>
      </c>
      <c r="H207" s="223">
        <v>601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41</v>
      </c>
      <c r="O207" s="91"/>
      <c r="P207" s="229">
        <f>O207*H207</f>
        <v>0</v>
      </c>
      <c r="Q207" s="229">
        <v>0.12966</v>
      </c>
      <c r="R207" s="229">
        <f>Q207*H207</f>
        <v>77.925659999999993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122</v>
      </c>
      <c r="AT207" s="231" t="s">
        <v>126</v>
      </c>
      <c r="AU207" s="231" t="s">
        <v>86</v>
      </c>
      <c r="AY207" s="17" t="s">
        <v>123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84</v>
      </c>
      <c r="BK207" s="232">
        <f>ROUND(I207*H207,2)</f>
        <v>0</v>
      </c>
      <c r="BL207" s="17" t="s">
        <v>122</v>
      </c>
      <c r="BM207" s="231" t="s">
        <v>707</v>
      </c>
    </row>
    <row r="208" s="13" customFormat="1">
      <c r="A208" s="13"/>
      <c r="B208" s="239"/>
      <c r="C208" s="240"/>
      <c r="D208" s="241" t="s">
        <v>209</v>
      </c>
      <c r="E208" s="242" t="s">
        <v>1</v>
      </c>
      <c r="F208" s="243" t="s">
        <v>627</v>
      </c>
      <c r="G208" s="240"/>
      <c r="H208" s="244">
        <v>492</v>
      </c>
      <c r="I208" s="245"/>
      <c r="J208" s="240"/>
      <c r="K208" s="240"/>
      <c r="L208" s="246"/>
      <c r="M208" s="247"/>
      <c r="N208" s="248"/>
      <c r="O208" s="248"/>
      <c r="P208" s="248"/>
      <c r="Q208" s="248"/>
      <c r="R208" s="248"/>
      <c r="S208" s="248"/>
      <c r="T208" s="24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0" t="s">
        <v>209</v>
      </c>
      <c r="AU208" s="250" t="s">
        <v>86</v>
      </c>
      <c r="AV208" s="13" t="s">
        <v>86</v>
      </c>
      <c r="AW208" s="13" t="s">
        <v>32</v>
      </c>
      <c r="AX208" s="13" t="s">
        <v>76</v>
      </c>
      <c r="AY208" s="250" t="s">
        <v>123</v>
      </c>
    </row>
    <row r="209" s="13" customFormat="1">
      <c r="A209" s="13"/>
      <c r="B209" s="239"/>
      <c r="C209" s="240"/>
      <c r="D209" s="241" t="s">
        <v>209</v>
      </c>
      <c r="E209" s="242" t="s">
        <v>1</v>
      </c>
      <c r="F209" s="243" t="s">
        <v>708</v>
      </c>
      <c r="G209" s="240"/>
      <c r="H209" s="244">
        <v>109</v>
      </c>
      <c r="I209" s="245"/>
      <c r="J209" s="240"/>
      <c r="K209" s="240"/>
      <c r="L209" s="246"/>
      <c r="M209" s="247"/>
      <c r="N209" s="248"/>
      <c r="O209" s="248"/>
      <c r="P209" s="248"/>
      <c r="Q209" s="248"/>
      <c r="R209" s="248"/>
      <c r="S209" s="248"/>
      <c r="T209" s="24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0" t="s">
        <v>209</v>
      </c>
      <c r="AU209" s="250" t="s">
        <v>86</v>
      </c>
      <c r="AV209" s="13" t="s">
        <v>86</v>
      </c>
      <c r="AW209" s="13" t="s">
        <v>32</v>
      </c>
      <c r="AX209" s="13" t="s">
        <v>76</v>
      </c>
      <c r="AY209" s="250" t="s">
        <v>123</v>
      </c>
    </row>
    <row r="210" s="14" customFormat="1">
      <c r="A210" s="14"/>
      <c r="B210" s="251"/>
      <c r="C210" s="252"/>
      <c r="D210" s="241" t="s">
        <v>209</v>
      </c>
      <c r="E210" s="253" t="s">
        <v>1</v>
      </c>
      <c r="F210" s="254" t="s">
        <v>228</v>
      </c>
      <c r="G210" s="252"/>
      <c r="H210" s="255">
        <v>601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1" t="s">
        <v>209</v>
      </c>
      <c r="AU210" s="261" t="s">
        <v>86</v>
      </c>
      <c r="AV210" s="14" t="s">
        <v>122</v>
      </c>
      <c r="AW210" s="14" t="s">
        <v>32</v>
      </c>
      <c r="AX210" s="14" t="s">
        <v>84</v>
      </c>
      <c r="AY210" s="261" t="s">
        <v>123</v>
      </c>
    </row>
    <row r="211" s="12" customFormat="1" ht="22.8" customHeight="1">
      <c r="A211" s="12"/>
      <c r="B211" s="203"/>
      <c r="C211" s="204"/>
      <c r="D211" s="205" t="s">
        <v>75</v>
      </c>
      <c r="E211" s="217" t="s">
        <v>155</v>
      </c>
      <c r="F211" s="217" t="s">
        <v>709</v>
      </c>
      <c r="G211" s="204"/>
      <c r="H211" s="204"/>
      <c r="I211" s="207"/>
      <c r="J211" s="218">
        <f>BK211</f>
        <v>0</v>
      </c>
      <c r="K211" s="204"/>
      <c r="L211" s="209"/>
      <c r="M211" s="210"/>
      <c r="N211" s="211"/>
      <c r="O211" s="211"/>
      <c r="P211" s="212">
        <f>SUM(P212:P225)</f>
        <v>0</v>
      </c>
      <c r="Q211" s="211"/>
      <c r="R211" s="212">
        <f>SUM(R212:R225)</f>
        <v>5.0169990000000002</v>
      </c>
      <c r="S211" s="211"/>
      <c r="T211" s="213">
        <f>SUM(T212:T225)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4" t="s">
        <v>84</v>
      </c>
      <c r="AT211" s="215" t="s">
        <v>75</v>
      </c>
      <c r="AU211" s="215" t="s">
        <v>84</v>
      </c>
      <c r="AY211" s="214" t="s">
        <v>123</v>
      </c>
      <c r="BK211" s="216">
        <f>SUM(BK212:BK225)</f>
        <v>0</v>
      </c>
    </row>
    <row r="212" s="2" customFormat="1" ht="24.15" customHeight="1">
      <c r="A212" s="38"/>
      <c r="B212" s="39"/>
      <c r="C212" s="219" t="s">
        <v>361</v>
      </c>
      <c r="D212" s="219" t="s">
        <v>126</v>
      </c>
      <c r="E212" s="220" t="s">
        <v>710</v>
      </c>
      <c r="F212" s="221" t="s">
        <v>711</v>
      </c>
      <c r="G212" s="222" t="s">
        <v>322</v>
      </c>
      <c r="H212" s="223">
        <v>1</v>
      </c>
      <c r="I212" s="224"/>
      <c r="J212" s="225">
        <f>ROUND(I212*H212,2)</f>
        <v>0</v>
      </c>
      <c r="K212" s="226"/>
      <c r="L212" s="44"/>
      <c r="M212" s="227" t="s">
        <v>1</v>
      </c>
      <c r="N212" s="228" t="s">
        <v>41</v>
      </c>
      <c r="O212" s="91"/>
      <c r="P212" s="229">
        <f>O212*H212</f>
        <v>0</v>
      </c>
      <c r="Q212" s="229">
        <v>0.19206999999999999</v>
      </c>
      <c r="R212" s="229">
        <f>Q212*H212</f>
        <v>0.19206999999999999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122</v>
      </c>
      <c r="AT212" s="231" t="s">
        <v>126</v>
      </c>
      <c r="AU212" s="231" t="s">
        <v>86</v>
      </c>
      <c r="AY212" s="17" t="s">
        <v>123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84</v>
      </c>
      <c r="BK212" s="232">
        <f>ROUND(I212*H212,2)</f>
        <v>0</v>
      </c>
      <c r="BL212" s="17" t="s">
        <v>122</v>
      </c>
      <c r="BM212" s="231" t="s">
        <v>712</v>
      </c>
    </row>
    <row r="213" s="2" customFormat="1" ht="24.15" customHeight="1">
      <c r="A213" s="38"/>
      <c r="B213" s="39"/>
      <c r="C213" s="219" t="s">
        <v>365</v>
      </c>
      <c r="D213" s="219" t="s">
        <v>126</v>
      </c>
      <c r="E213" s="220" t="s">
        <v>713</v>
      </c>
      <c r="F213" s="221" t="s">
        <v>714</v>
      </c>
      <c r="G213" s="222" t="s">
        <v>224</v>
      </c>
      <c r="H213" s="223">
        <v>2.2000000000000002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41</v>
      </c>
      <c r="O213" s="91"/>
      <c r="P213" s="229">
        <f>O213*H213</f>
        <v>0</v>
      </c>
      <c r="Q213" s="229">
        <v>1.0000000000000001E-05</v>
      </c>
      <c r="R213" s="229">
        <f>Q213*H213</f>
        <v>2.2000000000000003E-05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122</v>
      </c>
      <c r="AT213" s="231" t="s">
        <v>126</v>
      </c>
      <c r="AU213" s="231" t="s">
        <v>86</v>
      </c>
      <c r="AY213" s="17" t="s">
        <v>123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84</v>
      </c>
      <c r="BK213" s="232">
        <f>ROUND(I213*H213,2)</f>
        <v>0</v>
      </c>
      <c r="BL213" s="17" t="s">
        <v>122</v>
      </c>
      <c r="BM213" s="231" t="s">
        <v>715</v>
      </c>
    </row>
    <row r="214" s="2" customFormat="1" ht="24.15" customHeight="1">
      <c r="A214" s="38"/>
      <c r="B214" s="39"/>
      <c r="C214" s="273" t="s">
        <v>369</v>
      </c>
      <c r="D214" s="273" t="s">
        <v>275</v>
      </c>
      <c r="E214" s="274" t="s">
        <v>716</v>
      </c>
      <c r="F214" s="275" t="s">
        <v>717</v>
      </c>
      <c r="G214" s="276" t="s">
        <v>224</v>
      </c>
      <c r="H214" s="277">
        <v>2.2000000000000002</v>
      </c>
      <c r="I214" s="278"/>
      <c r="J214" s="279">
        <f>ROUND(I214*H214,2)</f>
        <v>0</v>
      </c>
      <c r="K214" s="280"/>
      <c r="L214" s="281"/>
      <c r="M214" s="282" t="s">
        <v>1</v>
      </c>
      <c r="N214" s="283" t="s">
        <v>41</v>
      </c>
      <c r="O214" s="91"/>
      <c r="P214" s="229">
        <f>O214*H214</f>
        <v>0</v>
      </c>
      <c r="Q214" s="229">
        <v>0.0028999999999999998</v>
      </c>
      <c r="R214" s="229">
        <f>Q214*H214</f>
        <v>0.0063800000000000003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155</v>
      </c>
      <c r="AT214" s="231" t="s">
        <v>275</v>
      </c>
      <c r="AU214" s="231" t="s">
        <v>86</v>
      </c>
      <c r="AY214" s="17" t="s">
        <v>123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84</v>
      </c>
      <c r="BK214" s="232">
        <f>ROUND(I214*H214,2)</f>
        <v>0</v>
      </c>
      <c r="BL214" s="17" t="s">
        <v>122</v>
      </c>
      <c r="BM214" s="231" t="s">
        <v>718</v>
      </c>
    </row>
    <row r="215" s="2" customFormat="1" ht="24.15" customHeight="1">
      <c r="A215" s="38"/>
      <c r="B215" s="39"/>
      <c r="C215" s="219" t="s">
        <v>373</v>
      </c>
      <c r="D215" s="219" t="s">
        <v>126</v>
      </c>
      <c r="E215" s="220" t="s">
        <v>719</v>
      </c>
      <c r="F215" s="221" t="s">
        <v>720</v>
      </c>
      <c r="G215" s="222" t="s">
        <v>322</v>
      </c>
      <c r="H215" s="223">
        <v>1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41</v>
      </c>
      <c r="O215" s="91"/>
      <c r="P215" s="229">
        <f>O215*H215</f>
        <v>0</v>
      </c>
      <c r="Q215" s="229">
        <v>0.34089999999999998</v>
      </c>
      <c r="R215" s="229">
        <f>Q215*H215</f>
        <v>0.34089999999999998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122</v>
      </c>
      <c r="AT215" s="231" t="s">
        <v>126</v>
      </c>
      <c r="AU215" s="231" t="s">
        <v>86</v>
      </c>
      <c r="AY215" s="17" t="s">
        <v>123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84</v>
      </c>
      <c r="BK215" s="232">
        <f>ROUND(I215*H215,2)</f>
        <v>0</v>
      </c>
      <c r="BL215" s="17" t="s">
        <v>122</v>
      </c>
      <c r="BM215" s="231" t="s">
        <v>721</v>
      </c>
    </row>
    <row r="216" s="2" customFormat="1" ht="14.4" customHeight="1">
      <c r="A216" s="38"/>
      <c r="B216" s="39"/>
      <c r="C216" s="273" t="s">
        <v>379</v>
      </c>
      <c r="D216" s="273" t="s">
        <v>275</v>
      </c>
      <c r="E216" s="274" t="s">
        <v>722</v>
      </c>
      <c r="F216" s="275" t="s">
        <v>723</v>
      </c>
      <c r="G216" s="276" t="s">
        <v>322</v>
      </c>
      <c r="H216" s="277">
        <v>1</v>
      </c>
      <c r="I216" s="278"/>
      <c r="J216" s="279">
        <f>ROUND(I216*H216,2)</f>
        <v>0</v>
      </c>
      <c r="K216" s="280"/>
      <c r="L216" s="281"/>
      <c r="M216" s="282" t="s">
        <v>1</v>
      </c>
      <c r="N216" s="283" t="s">
        <v>41</v>
      </c>
      <c r="O216" s="91"/>
      <c r="P216" s="229">
        <f>O216*H216</f>
        <v>0</v>
      </c>
      <c r="Q216" s="229">
        <v>0.10299999999999999</v>
      </c>
      <c r="R216" s="229">
        <f>Q216*H216</f>
        <v>0.10299999999999999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155</v>
      </c>
      <c r="AT216" s="231" t="s">
        <v>275</v>
      </c>
      <c r="AU216" s="231" t="s">
        <v>86</v>
      </c>
      <c r="AY216" s="17" t="s">
        <v>123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84</v>
      </c>
      <c r="BK216" s="232">
        <f>ROUND(I216*H216,2)</f>
        <v>0</v>
      </c>
      <c r="BL216" s="17" t="s">
        <v>122</v>
      </c>
      <c r="BM216" s="231" t="s">
        <v>724</v>
      </c>
    </row>
    <row r="217" s="2" customFormat="1" ht="14.4" customHeight="1">
      <c r="A217" s="38"/>
      <c r="B217" s="39"/>
      <c r="C217" s="273" t="s">
        <v>383</v>
      </c>
      <c r="D217" s="273" t="s">
        <v>275</v>
      </c>
      <c r="E217" s="274" t="s">
        <v>725</v>
      </c>
      <c r="F217" s="275" t="s">
        <v>726</v>
      </c>
      <c r="G217" s="276" t="s">
        <v>322</v>
      </c>
      <c r="H217" s="277">
        <v>1</v>
      </c>
      <c r="I217" s="278"/>
      <c r="J217" s="279">
        <f>ROUND(I217*H217,2)</f>
        <v>0</v>
      </c>
      <c r="K217" s="280"/>
      <c r="L217" s="281"/>
      <c r="M217" s="282" t="s">
        <v>1</v>
      </c>
      <c r="N217" s="283" t="s">
        <v>41</v>
      </c>
      <c r="O217" s="91"/>
      <c r="P217" s="229">
        <f>O217*H217</f>
        <v>0</v>
      </c>
      <c r="Q217" s="229">
        <v>0.23200000000000001</v>
      </c>
      <c r="R217" s="229">
        <f>Q217*H217</f>
        <v>0.23200000000000001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155</v>
      </c>
      <c r="AT217" s="231" t="s">
        <v>275</v>
      </c>
      <c r="AU217" s="231" t="s">
        <v>86</v>
      </c>
      <c r="AY217" s="17" t="s">
        <v>123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84</v>
      </c>
      <c r="BK217" s="232">
        <f>ROUND(I217*H217,2)</f>
        <v>0</v>
      </c>
      <c r="BL217" s="17" t="s">
        <v>122</v>
      </c>
      <c r="BM217" s="231" t="s">
        <v>727</v>
      </c>
    </row>
    <row r="218" s="2" customFormat="1" ht="24.15" customHeight="1">
      <c r="A218" s="38"/>
      <c r="B218" s="39"/>
      <c r="C218" s="273" t="s">
        <v>387</v>
      </c>
      <c r="D218" s="273" t="s">
        <v>275</v>
      </c>
      <c r="E218" s="274" t="s">
        <v>728</v>
      </c>
      <c r="F218" s="275" t="s">
        <v>729</v>
      </c>
      <c r="G218" s="276" t="s">
        <v>322</v>
      </c>
      <c r="H218" s="277">
        <v>1</v>
      </c>
      <c r="I218" s="278"/>
      <c r="J218" s="279">
        <f>ROUND(I218*H218,2)</f>
        <v>0</v>
      </c>
      <c r="K218" s="280"/>
      <c r="L218" s="281"/>
      <c r="M218" s="282" t="s">
        <v>1</v>
      </c>
      <c r="N218" s="283" t="s">
        <v>41</v>
      </c>
      <c r="O218" s="91"/>
      <c r="P218" s="229">
        <f>O218*H218</f>
        <v>0</v>
      </c>
      <c r="Q218" s="229">
        <v>0.086999999999999994</v>
      </c>
      <c r="R218" s="229">
        <f>Q218*H218</f>
        <v>0.086999999999999994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155</v>
      </c>
      <c r="AT218" s="231" t="s">
        <v>275</v>
      </c>
      <c r="AU218" s="231" t="s">
        <v>86</v>
      </c>
      <c r="AY218" s="17" t="s">
        <v>123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84</v>
      </c>
      <c r="BK218" s="232">
        <f>ROUND(I218*H218,2)</f>
        <v>0</v>
      </c>
      <c r="BL218" s="17" t="s">
        <v>122</v>
      </c>
      <c r="BM218" s="231" t="s">
        <v>730</v>
      </c>
    </row>
    <row r="219" s="2" customFormat="1" ht="14.4" customHeight="1">
      <c r="A219" s="38"/>
      <c r="B219" s="39"/>
      <c r="C219" s="273" t="s">
        <v>391</v>
      </c>
      <c r="D219" s="273" t="s">
        <v>275</v>
      </c>
      <c r="E219" s="274" t="s">
        <v>731</v>
      </c>
      <c r="F219" s="275" t="s">
        <v>732</v>
      </c>
      <c r="G219" s="276" t="s">
        <v>322</v>
      </c>
      <c r="H219" s="277">
        <v>1</v>
      </c>
      <c r="I219" s="278"/>
      <c r="J219" s="279">
        <f>ROUND(I219*H219,2)</f>
        <v>0</v>
      </c>
      <c r="K219" s="280"/>
      <c r="L219" s="281"/>
      <c r="M219" s="282" t="s">
        <v>1</v>
      </c>
      <c r="N219" s="283" t="s">
        <v>41</v>
      </c>
      <c r="O219" s="91"/>
      <c r="P219" s="229">
        <f>O219*H219</f>
        <v>0</v>
      </c>
      <c r="Q219" s="229">
        <v>0.001</v>
      </c>
      <c r="R219" s="229">
        <f>Q219*H219</f>
        <v>0.001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155</v>
      </c>
      <c r="AT219" s="231" t="s">
        <v>275</v>
      </c>
      <c r="AU219" s="231" t="s">
        <v>86</v>
      </c>
      <c r="AY219" s="17" t="s">
        <v>123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84</v>
      </c>
      <c r="BK219" s="232">
        <f>ROUND(I219*H219,2)</f>
        <v>0</v>
      </c>
      <c r="BL219" s="17" t="s">
        <v>122</v>
      </c>
      <c r="BM219" s="231" t="s">
        <v>733</v>
      </c>
    </row>
    <row r="220" s="2" customFormat="1" ht="24.15" customHeight="1">
      <c r="A220" s="38"/>
      <c r="B220" s="39"/>
      <c r="C220" s="273" t="s">
        <v>397</v>
      </c>
      <c r="D220" s="273" t="s">
        <v>275</v>
      </c>
      <c r="E220" s="274" t="s">
        <v>734</v>
      </c>
      <c r="F220" s="275" t="s">
        <v>735</v>
      </c>
      <c r="G220" s="276" t="s">
        <v>322</v>
      </c>
      <c r="H220" s="277">
        <v>1</v>
      </c>
      <c r="I220" s="278"/>
      <c r="J220" s="279">
        <f>ROUND(I220*H220,2)</f>
        <v>0</v>
      </c>
      <c r="K220" s="280"/>
      <c r="L220" s="281"/>
      <c r="M220" s="282" t="s">
        <v>1</v>
      </c>
      <c r="N220" s="283" t="s">
        <v>41</v>
      </c>
      <c r="O220" s="91"/>
      <c r="P220" s="229">
        <f>O220*H220</f>
        <v>0</v>
      </c>
      <c r="Q220" s="229">
        <v>0.027</v>
      </c>
      <c r="R220" s="229">
        <f>Q220*H220</f>
        <v>0.027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155</v>
      </c>
      <c r="AT220" s="231" t="s">
        <v>275</v>
      </c>
      <c r="AU220" s="231" t="s">
        <v>86</v>
      </c>
      <c r="AY220" s="17" t="s">
        <v>123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84</v>
      </c>
      <c r="BK220" s="232">
        <f>ROUND(I220*H220,2)</f>
        <v>0</v>
      </c>
      <c r="BL220" s="17" t="s">
        <v>122</v>
      </c>
      <c r="BM220" s="231" t="s">
        <v>736</v>
      </c>
    </row>
    <row r="221" s="2" customFormat="1" ht="14.4" customHeight="1">
      <c r="A221" s="38"/>
      <c r="B221" s="39"/>
      <c r="C221" s="273" t="s">
        <v>399</v>
      </c>
      <c r="D221" s="273" t="s">
        <v>275</v>
      </c>
      <c r="E221" s="274" t="s">
        <v>737</v>
      </c>
      <c r="F221" s="275" t="s">
        <v>738</v>
      </c>
      <c r="G221" s="276" t="s">
        <v>322</v>
      </c>
      <c r="H221" s="277">
        <v>2</v>
      </c>
      <c r="I221" s="278"/>
      <c r="J221" s="279">
        <f>ROUND(I221*H221,2)</f>
        <v>0</v>
      </c>
      <c r="K221" s="280"/>
      <c r="L221" s="281"/>
      <c r="M221" s="282" t="s">
        <v>1</v>
      </c>
      <c r="N221" s="283" t="s">
        <v>41</v>
      </c>
      <c r="O221" s="91"/>
      <c r="P221" s="229">
        <f>O221*H221</f>
        <v>0</v>
      </c>
      <c r="Q221" s="229">
        <v>0.12</v>
      </c>
      <c r="R221" s="229">
        <f>Q221*H221</f>
        <v>0.23999999999999999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155</v>
      </c>
      <c r="AT221" s="231" t="s">
        <v>275</v>
      </c>
      <c r="AU221" s="231" t="s">
        <v>86</v>
      </c>
      <c r="AY221" s="17" t="s">
        <v>123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84</v>
      </c>
      <c r="BK221" s="232">
        <f>ROUND(I221*H221,2)</f>
        <v>0</v>
      </c>
      <c r="BL221" s="17" t="s">
        <v>122</v>
      </c>
      <c r="BM221" s="231" t="s">
        <v>739</v>
      </c>
    </row>
    <row r="222" s="2" customFormat="1" ht="14.4" customHeight="1">
      <c r="A222" s="38"/>
      <c r="B222" s="39"/>
      <c r="C222" s="273" t="s">
        <v>404</v>
      </c>
      <c r="D222" s="273" t="s">
        <v>275</v>
      </c>
      <c r="E222" s="274" t="s">
        <v>740</v>
      </c>
      <c r="F222" s="275" t="s">
        <v>741</v>
      </c>
      <c r="G222" s="276" t="s">
        <v>322</v>
      </c>
      <c r="H222" s="277">
        <v>1</v>
      </c>
      <c r="I222" s="278"/>
      <c r="J222" s="279">
        <f>ROUND(I222*H222,2)</f>
        <v>0</v>
      </c>
      <c r="K222" s="280"/>
      <c r="L222" s="281"/>
      <c r="M222" s="282" t="s">
        <v>1</v>
      </c>
      <c r="N222" s="283" t="s">
        <v>41</v>
      </c>
      <c r="O222" s="91"/>
      <c r="P222" s="229">
        <f>O222*H222</f>
        <v>0</v>
      </c>
      <c r="Q222" s="229">
        <v>0.058000000000000003</v>
      </c>
      <c r="R222" s="229">
        <f>Q222*H222</f>
        <v>0.058000000000000003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155</v>
      </c>
      <c r="AT222" s="231" t="s">
        <v>275</v>
      </c>
      <c r="AU222" s="231" t="s">
        <v>86</v>
      </c>
      <c r="AY222" s="17" t="s">
        <v>123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84</v>
      </c>
      <c r="BK222" s="232">
        <f>ROUND(I222*H222,2)</f>
        <v>0</v>
      </c>
      <c r="BL222" s="17" t="s">
        <v>122</v>
      </c>
      <c r="BM222" s="231" t="s">
        <v>742</v>
      </c>
    </row>
    <row r="223" s="2" customFormat="1" ht="24.15" customHeight="1">
      <c r="A223" s="38"/>
      <c r="B223" s="39"/>
      <c r="C223" s="219" t="s">
        <v>408</v>
      </c>
      <c r="D223" s="219" t="s">
        <v>126</v>
      </c>
      <c r="E223" s="220" t="s">
        <v>743</v>
      </c>
      <c r="F223" s="221" t="s">
        <v>744</v>
      </c>
      <c r="G223" s="222" t="s">
        <v>322</v>
      </c>
      <c r="H223" s="223">
        <v>8</v>
      </c>
      <c r="I223" s="224"/>
      <c r="J223" s="225">
        <f>ROUND(I223*H223,2)</f>
        <v>0</v>
      </c>
      <c r="K223" s="226"/>
      <c r="L223" s="44"/>
      <c r="M223" s="227" t="s">
        <v>1</v>
      </c>
      <c r="N223" s="228" t="s">
        <v>41</v>
      </c>
      <c r="O223" s="91"/>
      <c r="P223" s="229">
        <f>O223*H223</f>
        <v>0</v>
      </c>
      <c r="Q223" s="229">
        <v>0.31108000000000002</v>
      </c>
      <c r="R223" s="229">
        <f>Q223*H223</f>
        <v>2.4886400000000002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122</v>
      </c>
      <c r="AT223" s="231" t="s">
        <v>126</v>
      </c>
      <c r="AU223" s="231" t="s">
        <v>86</v>
      </c>
      <c r="AY223" s="17" t="s">
        <v>123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84</v>
      </c>
      <c r="BK223" s="232">
        <f>ROUND(I223*H223,2)</f>
        <v>0</v>
      </c>
      <c r="BL223" s="17" t="s">
        <v>122</v>
      </c>
      <c r="BM223" s="231" t="s">
        <v>745</v>
      </c>
    </row>
    <row r="224" s="2" customFormat="1" ht="24.15" customHeight="1">
      <c r="A224" s="38"/>
      <c r="B224" s="39"/>
      <c r="C224" s="219" t="s">
        <v>413</v>
      </c>
      <c r="D224" s="219" t="s">
        <v>126</v>
      </c>
      <c r="E224" s="220" t="s">
        <v>746</v>
      </c>
      <c r="F224" s="221" t="s">
        <v>747</v>
      </c>
      <c r="G224" s="222" t="s">
        <v>231</v>
      </c>
      <c r="H224" s="223">
        <v>0.55000000000000004</v>
      </c>
      <c r="I224" s="224"/>
      <c r="J224" s="225">
        <f>ROUND(I224*H224,2)</f>
        <v>0</v>
      </c>
      <c r="K224" s="226"/>
      <c r="L224" s="44"/>
      <c r="M224" s="227" t="s">
        <v>1</v>
      </c>
      <c r="N224" s="228" t="s">
        <v>41</v>
      </c>
      <c r="O224" s="91"/>
      <c r="P224" s="229">
        <f>O224*H224</f>
        <v>0</v>
      </c>
      <c r="Q224" s="229">
        <v>2.2563399999999998</v>
      </c>
      <c r="R224" s="229">
        <f>Q224*H224</f>
        <v>1.2409870000000001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122</v>
      </c>
      <c r="AT224" s="231" t="s">
        <v>126</v>
      </c>
      <c r="AU224" s="231" t="s">
        <v>86</v>
      </c>
      <c r="AY224" s="17" t="s">
        <v>123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84</v>
      </c>
      <c r="BK224" s="232">
        <f>ROUND(I224*H224,2)</f>
        <v>0</v>
      </c>
      <c r="BL224" s="17" t="s">
        <v>122</v>
      </c>
      <c r="BM224" s="231" t="s">
        <v>748</v>
      </c>
    </row>
    <row r="225" s="13" customFormat="1">
      <c r="A225" s="13"/>
      <c r="B225" s="239"/>
      <c r="C225" s="240"/>
      <c r="D225" s="241" t="s">
        <v>209</v>
      </c>
      <c r="E225" s="242" t="s">
        <v>1</v>
      </c>
      <c r="F225" s="243" t="s">
        <v>749</v>
      </c>
      <c r="G225" s="240"/>
      <c r="H225" s="244">
        <v>0.55000000000000004</v>
      </c>
      <c r="I225" s="245"/>
      <c r="J225" s="240"/>
      <c r="K225" s="240"/>
      <c r="L225" s="246"/>
      <c r="M225" s="247"/>
      <c r="N225" s="248"/>
      <c r="O225" s="248"/>
      <c r="P225" s="248"/>
      <c r="Q225" s="248"/>
      <c r="R225" s="248"/>
      <c r="S225" s="248"/>
      <c r="T225" s="24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0" t="s">
        <v>209</v>
      </c>
      <c r="AU225" s="250" t="s">
        <v>86</v>
      </c>
      <c r="AV225" s="13" t="s">
        <v>86</v>
      </c>
      <c r="AW225" s="13" t="s">
        <v>32</v>
      </c>
      <c r="AX225" s="13" t="s">
        <v>84</v>
      </c>
      <c r="AY225" s="250" t="s">
        <v>123</v>
      </c>
    </row>
    <row r="226" s="12" customFormat="1" ht="22.8" customHeight="1">
      <c r="A226" s="12"/>
      <c r="B226" s="203"/>
      <c r="C226" s="204"/>
      <c r="D226" s="205" t="s">
        <v>75</v>
      </c>
      <c r="E226" s="217" t="s">
        <v>159</v>
      </c>
      <c r="F226" s="217" t="s">
        <v>403</v>
      </c>
      <c r="G226" s="204"/>
      <c r="H226" s="204"/>
      <c r="I226" s="207"/>
      <c r="J226" s="218">
        <f>BK226</f>
        <v>0</v>
      </c>
      <c r="K226" s="204"/>
      <c r="L226" s="209"/>
      <c r="M226" s="210"/>
      <c r="N226" s="211"/>
      <c r="O226" s="211"/>
      <c r="P226" s="212">
        <f>SUM(P227:P237)</f>
        <v>0</v>
      </c>
      <c r="Q226" s="211"/>
      <c r="R226" s="212">
        <f>SUM(R227:R237)</f>
        <v>0.0082799999999999992</v>
      </c>
      <c r="S226" s="211"/>
      <c r="T226" s="213">
        <f>SUM(T227:T237)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4" t="s">
        <v>84</v>
      </c>
      <c r="AT226" s="215" t="s">
        <v>75</v>
      </c>
      <c r="AU226" s="215" t="s">
        <v>84</v>
      </c>
      <c r="AY226" s="214" t="s">
        <v>123</v>
      </c>
      <c r="BK226" s="216">
        <f>SUM(BK227:BK237)</f>
        <v>0</v>
      </c>
    </row>
    <row r="227" s="2" customFormat="1" ht="24.15" customHeight="1">
      <c r="A227" s="38"/>
      <c r="B227" s="39"/>
      <c r="C227" s="219" t="s">
        <v>418</v>
      </c>
      <c r="D227" s="219" t="s">
        <v>126</v>
      </c>
      <c r="E227" s="220" t="s">
        <v>750</v>
      </c>
      <c r="F227" s="221" t="s">
        <v>751</v>
      </c>
      <c r="G227" s="222" t="s">
        <v>224</v>
      </c>
      <c r="H227" s="223">
        <v>40</v>
      </c>
      <c r="I227" s="224"/>
      <c r="J227" s="225">
        <f>ROUND(I227*H227,2)</f>
        <v>0</v>
      </c>
      <c r="K227" s="226"/>
      <c r="L227" s="44"/>
      <c r="M227" s="227" t="s">
        <v>1</v>
      </c>
      <c r="N227" s="228" t="s">
        <v>41</v>
      </c>
      <c r="O227" s="91"/>
      <c r="P227" s="229">
        <f>O227*H227</f>
        <v>0</v>
      </c>
      <c r="Q227" s="229">
        <v>8.0000000000000007E-05</v>
      </c>
      <c r="R227" s="229">
        <f>Q227*H227</f>
        <v>0.0032000000000000002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122</v>
      </c>
      <c r="AT227" s="231" t="s">
        <v>126</v>
      </c>
      <c r="AU227" s="231" t="s">
        <v>86</v>
      </c>
      <c r="AY227" s="17" t="s">
        <v>123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84</v>
      </c>
      <c r="BK227" s="232">
        <f>ROUND(I227*H227,2)</f>
        <v>0</v>
      </c>
      <c r="BL227" s="17" t="s">
        <v>122</v>
      </c>
      <c r="BM227" s="231" t="s">
        <v>752</v>
      </c>
    </row>
    <row r="228" s="13" customFormat="1">
      <c r="A228" s="13"/>
      <c r="B228" s="239"/>
      <c r="C228" s="240"/>
      <c r="D228" s="241" t="s">
        <v>209</v>
      </c>
      <c r="E228" s="242" t="s">
        <v>1</v>
      </c>
      <c r="F228" s="243" t="s">
        <v>753</v>
      </c>
      <c r="G228" s="240"/>
      <c r="H228" s="244">
        <v>40</v>
      </c>
      <c r="I228" s="245"/>
      <c r="J228" s="240"/>
      <c r="K228" s="240"/>
      <c r="L228" s="246"/>
      <c r="M228" s="247"/>
      <c r="N228" s="248"/>
      <c r="O228" s="248"/>
      <c r="P228" s="248"/>
      <c r="Q228" s="248"/>
      <c r="R228" s="248"/>
      <c r="S228" s="248"/>
      <c r="T228" s="24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0" t="s">
        <v>209</v>
      </c>
      <c r="AU228" s="250" t="s">
        <v>86</v>
      </c>
      <c r="AV228" s="13" t="s">
        <v>86</v>
      </c>
      <c r="AW228" s="13" t="s">
        <v>32</v>
      </c>
      <c r="AX228" s="13" t="s">
        <v>76</v>
      </c>
      <c r="AY228" s="250" t="s">
        <v>123</v>
      </c>
    </row>
    <row r="229" s="14" customFormat="1">
      <c r="A229" s="14"/>
      <c r="B229" s="251"/>
      <c r="C229" s="252"/>
      <c r="D229" s="241" t="s">
        <v>209</v>
      </c>
      <c r="E229" s="253" t="s">
        <v>1</v>
      </c>
      <c r="F229" s="254" t="s">
        <v>228</v>
      </c>
      <c r="G229" s="252"/>
      <c r="H229" s="255">
        <v>40</v>
      </c>
      <c r="I229" s="256"/>
      <c r="J229" s="252"/>
      <c r="K229" s="252"/>
      <c r="L229" s="257"/>
      <c r="M229" s="258"/>
      <c r="N229" s="259"/>
      <c r="O229" s="259"/>
      <c r="P229" s="259"/>
      <c r="Q229" s="259"/>
      <c r="R229" s="259"/>
      <c r="S229" s="259"/>
      <c r="T229" s="26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1" t="s">
        <v>209</v>
      </c>
      <c r="AU229" s="261" t="s">
        <v>86</v>
      </c>
      <c r="AV229" s="14" t="s">
        <v>122</v>
      </c>
      <c r="AW229" s="14" t="s">
        <v>32</v>
      </c>
      <c r="AX229" s="14" t="s">
        <v>84</v>
      </c>
      <c r="AY229" s="261" t="s">
        <v>123</v>
      </c>
    </row>
    <row r="230" s="2" customFormat="1" ht="24.15" customHeight="1">
      <c r="A230" s="38"/>
      <c r="B230" s="39"/>
      <c r="C230" s="219" t="s">
        <v>423</v>
      </c>
      <c r="D230" s="219" t="s">
        <v>126</v>
      </c>
      <c r="E230" s="220" t="s">
        <v>754</v>
      </c>
      <c r="F230" s="221" t="s">
        <v>755</v>
      </c>
      <c r="G230" s="222" t="s">
        <v>224</v>
      </c>
      <c r="H230" s="223">
        <v>15</v>
      </c>
      <c r="I230" s="224"/>
      <c r="J230" s="225">
        <f>ROUND(I230*H230,2)</f>
        <v>0</v>
      </c>
      <c r="K230" s="226"/>
      <c r="L230" s="44"/>
      <c r="M230" s="227" t="s">
        <v>1</v>
      </c>
      <c r="N230" s="228" t="s">
        <v>41</v>
      </c>
      <c r="O230" s="91"/>
      <c r="P230" s="229">
        <f>O230*H230</f>
        <v>0</v>
      </c>
      <c r="Q230" s="229">
        <v>0.00014999999999999999</v>
      </c>
      <c r="R230" s="229">
        <f>Q230*H230</f>
        <v>0.0022499999999999998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122</v>
      </c>
      <c r="AT230" s="231" t="s">
        <v>126</v>
      </c>
      <c r="AU230" s="231" t="s">
        <v>86</v>
      </c>
      <c r="AY230" s="17" t="s">
        <v>123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84</v>
      </c>
      <c r="BK230" s="232">
        <f>ROUND(I230*H230,2)</f>
        <v>0</v>
      </c>
      <c r="BL230" s="17" t="s">
        <v>122</v>
      </c>
      <c r="BM230" s="231" t="s">
        <v>756</v>
      </c>
    </row>
    <row r="231" s="13" customFormat="1">
      <c r="A231" s="13"/>
      <c r="B231" s="239"/>
      <c r="C231" s="240"/>
      <c r="D231" s="241" t="s">
        <v>209</v>
      </c>
      <c r="E231" s="242" t="s">
        <v>1</v>
      </c>
      <c r="F231" s="243" t="s">
        <v>757</v>
      </c>
      <c r="G231" s="240"/>
      <c r="H231" s="244">
        <v>15</v>
      </c>
      <c r="I231" s="245"/>
      <c r="J231" s="240"/>
      <c r="K231" s="240"/>
      <c r="L231" s="246"/>
      <c r="M231" s="247"/>
      <c r="N231" s="248"/>
      <c r="O231" s="248"/>
      <c r="P231" s="248"/>
      <c r="Q231" s="248"/>
      <c r="R231" s="248"/>
      <c r="S231" s="248"/>
      <c r="T231" s="24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0" t="s">
        <v>209</v>
      </c>
      <c r="AU231" s="250" t="s">
        <v>86</v>
      </c>
      <c r="AV231" s="13" t="s">
        <v>86</v>
      </c>
      <c r="AW231" s="13" t="s">
        <v>32</v>
      </c>
      <c r="AX231" s="13" t="s">
        <v>84</v>
      </c>
      <c r="AY231" s="250" t="s">
        <v>123</v>
      </c>
    </row>
    <row r="232" s="2" customFormat="1" ht="24.15" customHeight="1">
      <c r="A232" s="38"/>
      <c r="B232" s="39"/>
      <c r="C232" s="219" t="s">
        <v>428</v>
      </c>
      <c r="D232" s="219" t="s">
        <v>126</v>
      </c>
      <c r="E232" s="220" t="s">
        <v>758</v>
      </c>
      <c r="F232" s="221" t="s">
        <v>759</v>
      </c>
      <c r="G232" s="222" t="s">
        <v>224</v>
      </c>
      <c r="H232" s="223">
        <v>35</v>
      </c>
      <c r="I232" s="224"/>
      <c r="J232" s="225">
        <f>ROUND(I232*H232,2)</f>
        <v>0</v>
      </c>
      <c r="K232" s="226"/>
      <c r="L232" s="44"/>
      <c r="M232" s="227" t="s">
        <v>1</v>
      </c>
      <c r="N232" s="228" t="s">
        <v>41</v>
      </c>
      <c r="O232" s="91"/>
      <c r="P232" s="229">
        <f>O232*H232</f>
        <v>0</v>
      </c>
      <c r="Q232" s="229">
        <v>5.0000000000000002E-05</v>
      </c>
      <c r="R232" s="229">
        <f>Q232*H232</f>
        <v>0.00175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122</v>
      </c>
      <c r="AT232" s="231" t="s">
        <v>126</v>
      </c>
      <c r="AU232" s="231" t="s">
        <v>86</v>
      </c>
      <c r="AY232" s="17" t="s">
        <v>123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84</v>
      </c>
      <c r="BK232" s="232">
        <f>ROUND(I232*H232,2)</f>
        <v>0</v>
      </c>
      <c r="BL232" s="17" t="s">
        <v>122</v>
      </c>
      <c r="BM232" s="231" t="s">
        <v>760</v>
      </c>
    </row>
    <row r="233" s="13" customFormat="1">
      <c r="A233" s="13"/>
      <c r="B233" s="239"/>
      <c r="C233" s="240"/>
      <c r="D233" s="241" t="s">
        <v>209</v>
      </c>
      <c r="E233" s="242" t="s">
        <v>1</v>
      </c>
      <c r="F233" s="243" t="s">
        <v>761</v>
      </c>
      <c r="G233" s="240"/>
      <c r="H233" s="244">
        <v>20</v>
      </c>
      <c r="I233" s="245"/>
      <c r="J233" s="240"/>
      <c r="K233" s="240"/>
      <c r="L233" s="246"/>
      <c r="M233" s="247"/>
      <c r="N233" s="248"/>
      <c r="O233" s="248"/>
      <c r="P233" s="248"/>
      <c r="Q233" s="248"/>
      <c r="R233" s="248"/>
      <c r="S233" s="248"/>
      <c r="T233" s="24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0" t="s">
        <v>209</v>
      </c>
      <c r="AU233" s="250" t="s">
        <v>86</v>
      </c>
      <c r="AV233" s="13" t="s">
        <v>86</v>
      </c>
      <c r="AW233" s="13" t="s">
        <v>32</v>
      </c>
      <c r="AX233" s="13" t="s">
        <v>76</v>
      </c>
      <c r="AY233" s="250" t="s">
        <v>123</v>
      </c>
    </row>
    <row r="234" s="13" customFormat="1">
      <c r="A234" s="13"/>
      <c r="B234" s="239"/>
      <c r="C234" s="240"/>
      <c r="D234" s="241" t="s">
        <v>209</v>
      </c>
      <c r="E234" s="242" t="s">
        <v>1</v>
      </c>
      <c r="F234" s="243" t="s">
        <v>762</v>
      </c>
      <c r="G234" s="240"/>
      <c r="H234" s="244">
        <v>15</v>
      </c>
      <c r="I234" s="245"/>
      <c r="J234" s="240"/>
      <c r="K234" s="240"/>
      <c r="L234" s="246"/>
      <c r="M234" s="247"/>
      <c r="N234" s="248"/>
      <c r="O234" s="248"/>
      <c r="P234" s="248"/>
      <c r="Q234" s="248"/>
      <c r="R234" s="248"/>
      <c r="S234" s="248"/>
      <c r="T234" s="24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0" t="s">
        <v>209</v>
      </c>
      <c r="AU234" s="250" t="s">
        <v>86</v>
      </c>
      <c r="AV234" s="13" t="s">
        <v>86</v>
      </c>
      <c r="AW234" s="13" t="s">
        <v>32</v>
      </c>
      <c r="AX234" s="13" t="s">
        <v>76</v>
      </c>
      <c r="AY234" s="250" t="s">
        <v>123</v>
      </c>
    </row>
    <row r="235" s="14" customFormat="1">
      <c r="A235" s="14"/>
      <c r="B235" s="251"/>
      <c r="C235" s="252"/>
      <c r="D235" s="241" t="s">
        <v>209</v>
      </c>
      <c r="E235" s="253" t="s">
        <v>1</v>
      </c>
      <c r="F235" s="254" t="s">
        <v>228</v>
      </c>
      <c r="G235" s="252"/>
      <c r="H235" s="255">
        <v>35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1" t="s">
        <v>209</v>
      </c>
      <c r="AU235" s="261" t="s">
        <v>86</v>
      </c>
      <c r="AV235" s="14" t="s">
        <v>122</v>
      </c>
      <c r="AW235" s="14" t="s">
        <v>32</v>
      </c>
      <c r="AX235" s="14" t="s">
        <v>84</v>
      </c>
      <c r="AY235" s="261" t="s">
        <v>123</v>
      </c>
    </row>
    <row r="236" s="2" customFormat="1" ht="24.15" customHeight="1">
      <c r="A236" s="38"/>
      <c r="B236" s="39"/>
      <c r="C236" s="219" t="s">
        <v>433</v>
      </c>
      <c r="D236" s="219" t="s">
        <v>126</v>
      </c>
      <c r="E236" s="220" t="s">
        <v>763</v>
      </c>
      <c r="F236" s="221" t="s">
        <v>764</v>
      </c>
      <c r="G236" s="222" t="s">
        <v>204</v>
      </c>
      <c r="H236" s="223">
        <v>1.8</v>
      </c>
      <c r="I236" s="224"/>
      <c r="J236" s="225">
        <f>ROUND(I236*H236,2)</f>
        <v>0</v>
      </c>
      <c r="K236" s="226"/>
      <c r="L236" s="44"/>
      <c r="M236" s="227" t="s">
        <v>1</v>
      </c>
      <c r="N236" s="228" t="s">
        <v>41</v>
      </c>
      <c r="O236" s="91"/>
      <c r="P236" s="229">
        <f>O236*H236</f>
        <v>0</v>
      </c>
      <c r="Q236" s="229">
        <v>0.00059999999999999995</v>
      </c>
      <c r="R236" s="229">
        <f>Q236*H236</f>
        <v>0.00108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122</v>
      </c>
      <c r="AT236" s="231" t="s">
        <v>126</v>
      </c>
      <c r="AU236" s="231" t="s">
        <v>86</v>
      </c>
      <c r="AY236" s="17" t="s">
        <v>123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84</v>
      </c>
      <c r="BK236" s="232">
        <f>ROUND(I236*H236,2)</f>
        <v>0</v>
      </c>
      <c r="BL236" s="17" t="s">
        <v>122</v>
      </c>
      <c r="BM236" s="231" t="s">
        <v>765</v>
      </c>
    </row>
    <row r="237" s="13" customFormat="1">
      <c r="A237" s="13"/>
      <c r="B237" s="239"/>
      <c r="C237" s="240"/>
      <c r="D237" s="241" t="s">
        <v>209</v>
      </c>
      <c r="E237" s="242" t="s">
        <v>1</v>
      </c>
      <c r="F237" s="243" t="s">
        <v>766</v>
      </c>
      <c r="G237" s="240"/>
      <c r="H237" s="244">
        <v>1.8</v>
      </c>
      <c r="I237" s="245"/>
      <c r="J237" s="240"/>
      <c r="K237" s="240"/>
      <c r="L237" s="246"/>
      <c r="M237" s="247"/>
      <c r="N237" s="248"/>
      <c r="O237" s="248"/>
      <c r="P237" s="248"/>
      <c r="Q237" s="248"/>
      <c r="R237" s="248"/>
      <c r="S237" s="248"/>
      <c r="T237" s="24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0" t="s">
        <v>209</v>
      </c>
      <c r="AU237" s="250" t="s">
        <v>86</v>
      </c>
      <c r="AV237" s="13" t="s">
        <v>86</v>
      </c>
      <c r="AW237" s="13" t="s">
        <v>32</v>
      </c>
      <c r="AX237" s="13" t="s">
        <v>84</v>
      </c>
      <c r="AY237" s="250" t="s">
        <v>123</v>
      </c>
    </row>
    <row r="238" s="12" customFormat="1" ht="22.8" customHeight="1">
      <c r="A238" s="12"/>
      <c r="B238" s="203"/>
      <c r="C238" s="204"/>
      <c r="D238" s="205" t="s">
        <v>75</v>
      </c>
      <c r="E238" s="217" t="s">
        <v>531</v>
      </c>
      <c r="F238" s="217" t="s">
        <v>532</v>
      </c>
      <c r="G238" s="204"/>
      <c r="H238" s="204"/>
      <c r="I238" s="207"/>
      <c r="J238" s="218">
        <f>BK238</f>
        <v>0</v>
      </c>
      <c r="K238" s="204"/>
      <c r="L238" s="209"/>
      <c r="M238" s="210"/>
      <c r="N238" s="211"/>
      <c r="O238" s="211"/>
      <c r="P238" s="212">
        <f>SUM(P239:P253)</f>
        <v>0</v>
      </c>
      <c r="Q238" s="211"/>
      <c r="R238" s="212">
        <f>SUM(R239:R253)</f>
        <v>0</v>
      </c>
      <c r="S238" s="211"/>
      <c r="T238" s="213">
        <f>SUM(T239:T253)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4" t="s">
        <v>84</v>
      </c>
      <c r="AT238" s="215" t="s">
        <v>75</v>
      </c>
      <c r="AU238" s="215" t="s">
        <v>84</v>
      </c>
      <c r="AY238" s="214" t="s">
        <v>123</v>
      </c>
      <c r="BK238" s="216">
        <f>SUM(BK239:BK253)</f>
        <v>0</v>
      </c>
    </row>
    <row r="239" s="2" customFormat="1" ht="14.4" customHeight="1">
      <c r="A239" s="38"/>
      <c r="B239" s="39"/>
      <c r="C239" s="219" t="s">
        <v>437</v>
      </c>
      <c r="D239" s="219" t="s">
        <v>126</v>
      </c>
      <c r="E239" s="220" t="s">
        <v>534</v>
      </c>
      <c r="F239" s="221" t="s">
        <v>535</v>
      </c>
      <c r="G239" s="222" t="s">
        <v>264</v>
      </c>
      <c r="H239" s="223">
        <v>111</v>
      </c>
      <c r="I239" s="224"/>
      <c r="J239" s="225">
        <f>ROUND(I239*H239,2)</f>
        <v>0</v>
      </c>
      <c r="K239" s="226"/>
      <c r="L239" s="44"/>
      <c r="M239" s="227" t="s">
        <v>1</v>
      </c>
      <c r="N239" s="228" t="s">
        <v>41</v>
      </c>
      <c r="O239" s="91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122</v>
      </c>
      <c r="AT239" s="231" t="s">
        <v>126</v>
      </c>
      <c r="AU239" s="231" t="s">
        <v>86</v>
      </c>
      <c r="AY239" s="17" t="s">
        <v>123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84</v>
      </c>
      <c r="BK239" s="232">
        <f>ROUND(I239*H239,2)</f>
        <v>0</v>
      </c>
      <c r="BL239" s="17" t="s">
        <v>122</v>
      </c>
      <c r="BM239" s="231" t="s">
        <v>767</v>
      </c>
    </row>
    <row r="240" s="13" customFormat="1">
      <c r="A240" s="13"/>
      <c r="B240" s="239"/>
      <c r="C240" s="240"/>
      <c r="D240" s="241" t="s">
        <v>209</v>
      </c>
      <c r="E240" s="242" t="s">
        <v>1</v>
      </c>
      <c r="F240" s="243" t="s">
        <v>768</v>
      </c>
      <c r="G240" s="240"/>
      <c r="H240" s="244">
        <v>23.954000000000001</v>
      </c>
      <c r="I240" s="245"/>
      <c r="J240" s="240"/>
      <c r="K240" s="240"/>
      <c r="L240" s="246"/>
      <c r="M240" s="247"/>
      <c r="N240" s="248"/>
      <c r="O240" s="248"/>
      <c r="P240" s="248"/>
      <c r="Q240" s="248"/>
      <c r="R240" s="248"/>
      <c r="S240" s="248"/>
      <c r="T240" s="24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0" t="s">
        <v>209</v>
      </c>
      <c r="AU240" s="250" t="s">
        <v>86</v>
      </c>
      <c r="AV240" s="13" t="s">
        <v>86</v>
      </c>
      <c r="AW240" s="13" t="s">
        <v>32</v>
      </c>
      <c r="AX240" s="13" t="s">
        <v>76</v>
      </c>
      <c r="AY240" s="250" t="s">
        <v>123</v>
      </c>
    </row>
    <row r="241" s="13" customFormat="1">
      <c r="A241" s="13"/>
      <c r="B241" s="239"/>
      <c r="C241" s="240"/>
      <c r="D241" s="241" t="s">
        <v>209</v>
      </c>
      <c r="E241" s="242" t="s">
        <v>1</v>
      </c>
      <c r="F241" s="243" t="s">
        <v>769</v>
      </c>
      <c r="G241" s="240"/>
      <c r="H241" s="244">
        <v>87.046000000000006</v>
      </c>
      <c r="I241" s="245"/>
      <c r="J241" s="240"/>
      <c r="K241" s="240"/>
      <c r="L241" s="246"/>
      <c r="M241" s="247"/>
      <c r="N241" s="248"/>
      <c r="O241" s="248"/>
      <c r="P241" s="248"/>
      <c r="Q241" s="248"/>
      <c r="R241" s="248"/>
      <c r="S241" s="248"/>
      <c r="T241" s="24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0" t="s">
        <v>209</v>
      </c>
      <c r="AU241" s="250" t="s">
        <v>86</v>
      </c>
      <c r="AV241" s="13" t="s">
        <v>86</v>
      </c>
      <c r="AW241" s="13" t="s">
        <v>32</v>
      </c>
      <c r="AX241" s="13" t="s">
        <v>76</v>
      </c>
      <c r="AY241" s="250" t="s">
        <v>123</v>
      </c>
    </row>
    <row r="242" s="14" customFormat="1">
      <c r="A242" s="14"/>
      <c r="B242" s="251"/>
      <c r="C242" s="252"/>
      <c r="D242" s="241" t="s">
        <v>209</v>
      </c>
      <c r="E242" s="253" t="s">
        <v>1</v>
      </c>
      <c r="F242" s="254" t="s">
        <v>228</v>
      </c>
      <c r="G242" s="252"/>
      <c r="H242" s="255">
        <v>111</v>
      </c>
      <c r="I242" s="256"/>
      <c r="J242" s="252"/>
      <c r="K242" s="252"/>
      <c r="L242" s="257"/>
      <c r="M242" s="258"/>
      <c r="N242" s="259"/>
      <c r="O242" s="259"/>
      <c r="P242" s="259"/>
      <c r="Q242" s="259"/>
      <c r="R242" s="259"/>
      <c r="S242" s="259"/>
      <c r="T242" s="26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1" t="s">
        <v>209</v>
      </c>
      <c r="AU242" s="261" t="s">
        <v>86</v>
      </c>
      <c r="AV242" s="14" t="s">
        <v>122</v>
      </c>
      <c r="AW242" s="14" t="s">
        <v>32</v>
      </c>
      <c r="AX242" s="14" t="s">
        <v>84</v>
      </c>
      <c r="AY242" s="261" t="s">
        <v>123</v>
      </c>
    </row>
    <row r="243" s="2" customFormat="1" ht="24.15" customHeight="1">
      <c r="A243" s="38"/>
      <c r="B243" s="39"/>
      <c r="C243" s="219" t="s">
        <v>441</v>
      </c>
      <c r="D243" s="219" t="s">
        <v>126</v>
      </c>
      <c r="E243" s="220" t="s">
        <v>539</v>
      </c>
      <c r="F243" s="221" t="s">
        <v>540</v>
      </c>
      <c r="G243" s="222" t="s">
        <v>264</v>
      </c>
      <c r="H243" s="223">
        <v>666</v>
      </c>
      <c r="I243" s="224"/>
      <c r="J243" s="225">
        <f>ROUND(I243*H243,2)</f>
        <v>0</v>
      </c>
      <c r="K243" s="226"/>
      <c r="L243" s="44"/>
      <c r="M243" s="227" t="s">
        <v>1</v>
      </c>
      <c r="N243" s="228" t="s">
        <v>41</v>
      </c>
      <c r="O243" s="91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122</v>
      </c>
      <c r="AT243" s="231" t="s">
        <v>126</v>
      </c>
      <c r="AU243" s="231" t="s">
        <v>86</v>
      </c>
      <c r="AY243" s="17" t="s">
        <v>123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84</v>
      </c>
      <c r="BK243" s="232">
        <f>ROUND(I243*H243,2)</f>
        <v>0</v>
      </c>
      <c r="BL243" s="17" t="s">
        <v>122</v>
      </c>
      <c r="BM243" s="231" t="s">
        <v>770</v>
      </c>
    </row>
    <row r="244" s="13" customFormat="1">
      <c r="A244" s="13"/>
      <c r="B244" s="239"/>
      <c r="C244" s="240"/>
      <c r="D244" s="241" t="s">
        <v>209</v>
      </c>
      <c r="E244" s="242" t="s">
        <v>1</v>
      </c>
      <c r="F244" s="243" t="s">
        <v>771</v>
      </c>
      <c r="G244" s="240"/>
      <c r="H244" s="244">
        <v>666</v>
      </c>
      <c r="I244" s="245"/>
      <c r="J244" s="240"/>
      <c r="K244" s="240"/>
      <c r="L244" s="246"/>
      <c r="M244" s="247"/>
      <c r="N244" s="248"/>
      <c r="O244" s="248"/>
      <c r="P244" s="248"/>
      <c r="Q244" s="248"/>
      <c r="R244" s="248"/>
      <c r="S244" s="248"/>
      <c r="T244" s="24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0" t="s">
        <v>209</v>
      </c>
      <c r="AU244" s="250" t="s">
        <v>86</v>
      </c>
      <c r="AV244" s="13" t="s">
        <v>86</v>
      </c>
      <c r="AW244" s="13" t="s">
        <v>32</v>
      </c>
      <c r="AX244" s="13" t="s">
        <v>84</v>
      </c>
      <c r="AY244" s="250" t="s">
        <v>123</v>
      </c>
    </row>
    <row r="245" s="2" customFormat="1" ht="14.4" customHeight="1">
      <c r="A245" s="38"/>
      <c r="B245" s="39"/>
      <c r="C245" s="219" t="s">
        <v>445</v>
      </c>
      <c r="D245" s="219" t="s">
        <v>126</v>
      </c>
      <c r="E245" s="220" t="s">
        <v>544</v>
      </c>
      <c r="F245" s="221" t="s">
        <v>545</v>
      </c>
      <c r="G245" s="222" t="s">
        <v>264</v>
      </c>
      <c r="H245" s="223">
        <v>2.3780000000000001</v>
      </c>
      <c r="I245" s="224"/>
      <c r="J245" s="225">
        <f>ROUND(I245*H245,2)</f>
        <v>0</v>
      </c>
      <c r="K245" s="226"/>
      <c r="L245" s="44"/>
      <c r="M245" s="227" t="s">
        <v>1</v>
      </c>
      <c r="N245" s="228" t="s">
        <v>41</v>
      </c>
      <c r="O245" s="91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1" t="s">
        <v>122</v>
      </c>
      <c r="AT245" s="231" t="s">
        <v>126</v>
      </c>
      <c r="AU245" s="231" t="s">
        <v>86</v>
      </c>
      <c r="AY245" s="17" t="s">
        <v>123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7" t="s">
        <v>84</v>
      </c>
      <c r="BK245" s="232">
        <f>ROUND(I245*H245,2)</f>
        <v>0</v>
      </c>
      <c r="BL245" s="17" t="s">
        <v>122</v>
      </c>
      <c r="BM245" s="231" t="s">
        <v>772</v>
      </c>
    </row>
    <row r="246" s="2" customFormat="1" ht="24.15" customHeight="1">
      <c r="A246" s="38"/>
      <c r="B246" s="39"/>
      <c r="C246" s="219" t="s">
        <v>449</v>
      </c>
      <c r="D246" s="219" t="s">
        <v>126</v>
      </c>
      <c r="E246" s="220" t="s">
        <v>551</v>
      </c>
      <c r="F246" s="221" t="s">
        <v>552</v>
      </c>
      <c r="G246" s="222" t="s">
        <v>264</v>
      </c>
      <c r="H246" s="223">
        <v>14.268000000000001</v>
      </c>
      <c r="I246" s="224"/>
      <c r="J246" s="225">
        <f>ROUND(I246*H246,2)</f>
        <v>0</v>
      </c>
      <c r="K246" s="226"/>
      <c r="L246" s="44"/>
      <c r="M246" s="227" t="s">
        <v>1</v>
      </c>
      <c r="N246" s="228" t="s">
        <v>41</v>
      </c>
      <c r="O246" s="91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122</v>
      </c>
      <c r="AT246" s="231" t="s">
        <v>126</v>
      </c>
      <c r="AU246" s="231" t="s">
        <v>86</v>
      </c>
      <c r="AY246" s="17" t="s">
        <v>123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84</v>
      </c>
      <c r="BK246" s="232">
        <f>ROUND(I246*H246,2)</f>
        <v>0</v>
      </c>
      <c r="BL246" s="17" t="s">
        <v>122</v>
      </c>
      <c r="BM246" s="231" t="s">
        <v>773</v>
      </c>
    </row>
    <row r="247" s="13" customFormat="1">
      <c r="A247" s="13"/>
      <c r="B247" s="239"/>
      <c r="C247" s="240"/>
      <c r="D247" s="241" t="s">
        <v>209</v>
      </c>
      <c r="E247" s="242" t="s">
        <v>1</v>
      </c>
      <c r="F247" s="243" t="s">
        <v>774</v>
      </c>
      <c r="G247" s="240"/>
      <c r="H247" s="244">
        <v>14.268000000000001</v>
      </c>
      <c r="I247" s="245"/>
      <c r="J247" s="240"/>
      <c r="K247" s="240"/>
      <c r="L247" s="246"/>
      <c r="M247" s="247"/>
      <c r="N247" s="248"/>
      <c r="O247" s="248"/>
      <c r="P247" s="248"/>
      <c r="Q247" s="248"/>
      <c r="R247" s="248"/>
      <c r="S247" s="248"/>
      <c r="T247" s="24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0" t="s">
        <v>209</v>
      </c>
      <c r="AU247" s="250" t="s">
        <v>86</v>
      </c>
      <c r="AV247" s="13" t="s">
        <v>86</v>
      </c>
      <c r="AW247" s="13" t="s">
        <v>32</v>
      </c>
      <c r="AX247" s="13" t="s">
        <v>84</v>
      </c>
      <c r="AY247" s="250" t="s">
        <v>123</v>
      </c>
    </row>
    <row r="248" s="2" customFormat="1" ht="24.15" customHeight="1">
      <c r="A248" s="38"/>
      <c r="B248" s="39"/>
      <c r="C248" s="219" t="s">
        <v>456</v>
      </c>
      <c r="D248" s="219" t="s">
        <v>126</v>
      </c>
      <c r="E248" s="220" t="s">
        <v>568</v>
      </c>
      <c r="F248" s="221" t="s">
        <v>569</v>
      </c>
      <c r="G248" s="222" t="s">
        <v>264</v>
      </c>
      <c r="H248" s="223">
        <v>113.378</v>
      </c>
      <c r="I248" s="224"/>
      <c r="J248" s="225">
        <f>ROUND(I248*H248,2)</f>
        <v>0</v>
      </c>
      <c r="K248" s="226"/>
      <c r="L248" s="44"/>
      <c r="M248" s="227" t="s">
        <v>1</v>
      </c>
      <c r="N248" s="228" t="s">
        <v>41</v>
      </c>
      <c r="O248" s="91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122</v>
      </c>
      <c r="AT248" s="231" t="s">
        <v>126</v>
      </c>
      <c r="AU248" s="231" t="s">
        <v>86</v>
      </c>
      <c r="AY248" s="17" t="s">
        <v>123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84</v>
      </c>
      <c r="BK248" s="232">
        <f>ROUND(I248*H248,2)</f>
        <v>0</v>
      </c>
      <c r="BL248" s="17" t="s">
        <v>122</v>
      </c>
      <c r="BM248" s="231" t="s">
        <v>775</v>
      </c>
    </row>
    <row r="249" s="2" customFormat="1" ht="24.15" customHeight="1">
      <c r="A249" s="38"/>
      <c r="B249" s="39"/>
      <c r="C249" s="219" t="s">
        <v>460</v>
      </c>
      <c r="D249" s="219" t="s">
        <v>126</v>
      </c>
      <c r="E249" s="220" t="s">
        <v>577</v>
      </c>
      <c r="F249" s="221" t="s">
        <v>578</v>
      </c>
      <c r="G249" s="222" t="s">
        <v>264</v>
      </c>
      <c r="H249" s="223">
        <v>2.3780000000000001</v>
      </c>
      <c r="I249" s="224"/>
      <c r="J249" s="225">
        <f>ROUND(I249*H249,2)</f>
        <v>0</v>
      </c>
      <c r="K249" s="226"/>
      <c r="L249" s="44"/>
      <c r="M249" s="227" t="s">
        <v>1</v>
      </c>
      <c r="N249" s="228" t="s">
        <v>41</v>
      </c>
      <c r="O249" s="91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122</v>
      </c>
      <c r="AT249" s="231" t="s">
        <v>126</v>
      </c>
      <c r="AU249" s="231" t="s">
        <v>86</v>
      </c>
      <c r="AY249" s="17" t="s">
        <v>123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84</v>
      </c>
      <c r="BK249" s="232">
        <f>ROUND(I249*H249,2)</f>
        <v>0</v>
      </c>
      <c r="BL249" s="17" t="s">
        <v>122</v>
      </c>
      <c r="BM249" s="231" t="s">
        <v>776</v>
      </c>
    </row>
    <row r="250" s="13" customFormat="1">
      <c r="A250" s="13"/>
      <c r="B250" s="239"/>
      <c r="C250" s="240"/>
      <c r="D250" s="241" t="s">
        <v>209</v>
      </c>
      <c r="E250" s="242" t="s">
        <v>1</v>
      </c>
      <c r="F250" s="243" t="s">
        <v>777</v>
      </c>
      <c r="G250" s="240"/>
      <c r="H250" s="244">
        <v>2.3780000000000001</v>
      </c>
      <c r="I250" s="245"/>
      <c r="J250" s="240"/>
      <c r="K250" s="240"/>
      <c r="L250" s="246"/>
      <c r="M250" s="247"/>
      <c r="N250" s="248"/>
      <c r="O250" s="248"/>
      <c r="P250" s="248"/>
      <c r="Q250" s="248"/>
      <c r="R250" s="248"/>
      <c r="S250" s="248"/>
      <c r="T250" s="24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0" t="s">
        <v>209</v>
      </c>
      <c r="AU250" s="250" t="s">
        <v>86</v>
      </c>
      <c r="AV250" s="13" t="s">
        <v>86</v>
      </c>
      <c r="AW250" s="13" t="s">
        <v>32</v>
      </c>
      <c r="AX250" s="13" t="s">
        <v>84</v>
      </c>
      <c r="AY250" s="250" t="s">
        <v>123</v>
      </c>
    </row>
    <row r="251" s="2" customFormat="1" ht="37.8" customHeight="1">
      <c r="A251" s="38"/>
      <c r="B251" s="39"/>
      <c r="C251" s="219" t="s">
        <v>464</v>
      </c>
      <c r="D251" s="219" t="s">
        <v>126</v>
      </c>
      <c r="E251" s="220" t="s">
        <v>778</v>
      </c>
      <c r="F251" s="221" t="s">
        <v>779</v>
      </c>
      <c r="G251" s="222" t="s">
        <v>264</v>
      </c>
      <c r="H251" s="223">
        <v>87.046000000000006</v>
      </c>
      <c r="I251" s="224"/>
      <c r="J251" s="225">
        <f>ROUND(I251*H251,2)</f>
        <v>0</v>
      </c>
      <c r="K251" s="226"/>
      <c r="L251" s="44"/>
      <c r="M251" s="227" t="s">
        <v>1</v>
      </c>
      <c r="N251" s="228" t="s">
        <v>41</v>
      </c>
      <c r="O251" s="91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122</v>
      </c>
      <c r="AT251" s="231" t="s">
        <v>126</v>
      </c>
      <c r="AU251" s="231" t="s">
        <v>86</v>
      </c>
      <c r="AY251" s="17" t="s">
        <v>123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84</v>
      </c>
      <c r="BK251" s="232">
        <f>ROUND(I251*H251,2)</f>
        <v>0</v>
      </c>
      <c r="BL251" s="17" t="s">
        <v>122</v>
      </c>
      <c r="BM251" s="231" t="s">
        <v>780</v>
      </c>
    </row>
    <row r="252" s="13" customFormat="1">
      <c r="A252" s="13"/>
      <c r="B252" s="239"/>
      <c r="C252" s="240"/>
      <c r="D252" s="241" t="s">
        <v>209</v>
      </c>
      <c r="E252" s="242" t="s">
        <v>1</v>
      </c>
      <c r="F252" s="243" t="s">
        <v>781</v>
      </c>
      <c r="G252" s="240"/>
      <c r="H252" s="244">
        <v>87.046000000000006</v>
      </c>
      <c r="I252" s="245"/>
      <c r="J252" s="240"/>
      <c r="K252" s="240"/>
      <c r="L252" s="246"/>
      <c r="M252" s="247"/>
      <c r="N252" s="248"/>
      <c r="O252" s="248"/>
      <c r="P252" s="248"/>
      <c r="Q252" s="248"/>
      <c r="R252" s="248"/>
      <c r="S252" s="248"/>
      <c r="T252" s="24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0" t="s">
        <v>209</v>
      </c>
      <c r="AU252" s="250" t="s">
        <v>86</v>
      </c>
      <c r="AV252" s="13" t="s">
        <v>86</v>
      </c>
      <c r="AW252" s="13" t="s">
        <v>32</v>
      </c>
      <c r="AX252" s="13" t="s">
        <v>84</v>
      </c>
      <c r="AY252" s="250" t="s">
        <v>123</v>
      </c>
    </row>
    <row r="253" s="2" customFormat="1" ht="24.15" customHeight="1">
      <c r="A253" s="38"/>
      <c r="B253" s="39"/>
      <c r="C253" s="219" t="s">
        <v>468</v>
      </c>
      <c r="D253" s="219" t="s">
        <v>126</v>
      </c>
      <c r="E253" s="220" t="s">
        <v>583</v>
      </c>
      <c r="F253" s="221" t="s">
        <v>584</v>
      </c>
      <c r="G253" s="222" t="s">
        <v>264</v>
      </c>
      <c r="H253" s="223">
        <v>23.954000000000001</v>
      </c>
      <c r="I253" s="224"/>
      <c r="J253" s="225">
        <f>ROUND(I253*H253,2)</f>
        <v>0</v>
      </c>
      <c r="K253" s="226"/>
      <c r="L253" s="44"/>
      <c r="M253" s="227" t="s">
        <v>1</v>
      </c>
      <c r="N253" s="228" t="s">
        <v>41</v>
      </c>
      <c r="O253" s="91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122</v>
      </c>
      <c r="AT253" s="231" t="s">
        <v>126</v>
      </c>
      <c r="AU253" s="231" t="s">
        <v>86</v>
      </c>
      <c r="AY253" s="17" t="s">
        <v>123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84</v>
      </c>
      <c r="BK253" s="232">
        <f>ROUND(I253*H253,2)</f>
        <v>0</v>
      </c>
      <c r="BL253" s="17" t="s">
        <v>122</v>
      </c>
      <c r="BM253" s="231" t="s">
        <v>782</v>
      </c>
    </row>
    <row r="254" s="12" customFormat="1" ht="22.8" customHeight="1">
      <c r="A254" s="12"/>
      <c r="B254" s="203"/>
      <c r="C254" s="204"/>
      <c r="D254" s="205" t="s">
        <v>75</v>
      </c>
      <c r="E254" s="217" t="s">
        <v>586</v>
      </c>
      <c r="F254" s="217" t="s">
        <v>587</v>
      </c>
      <c r="G254" s="204"/>
      <c r="H254" s="204"/>
      <c r="I254" s="207"/>
      <c r="J254" s="218">
        <f>BK254</f>
        <v>0</v>
      </c>
      <c r="K254" s="204"/>
      <c r="L254" s="209"/>
      <c r="M254" s="210"/>
      <c r="N254" s="211"/>
      <c r="O254" s="211"/>
      <c r="P254" s="212">
        <f>P255</f>
        <v>0</v>
      </c>
      <c r="Q254" s="211"/>
      <c r="R254" s="212">
        <f>R255</f>
        <v>0</v>
      </c>
      <c r="S254" s="211"/>
      <c r="T254" s="213">
        <f>T255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4" t="s">
        <v>84</v>
      </c>
      <c r="AT254" s="215" t="s">
        <v>75</v>
      </c>
      <c r="AU254" s="215" t="s">
        <v>84</v>
      </c>
      <c r="AY254" s="214" t="s">
        <v>123</v>
      </c>
      <c r="BK254" s="216">
        <f>BK255</f>
        <v>0</v>
      </c>
    </row>
    <row r="255" s="2" customFormat="1" ht="24.15" customHeight="1">
      <c r="A255" s="38"/>
      <c r="B255" s="39"/>
      <c r="C255" s="219" t="s">
        <v>472</v>
      </c>
      <c r="D255" s="219" t="s">
        <v>126</v>
      </c>
      <c r="E255" s="220" t="s">
        <v>783</v>
      </c>
      <c r="F255" s="221" t="s">
        <v>784</v>
      </c>
      <c r="G255" s="222" t="s">
        <v>264</v>
      </c>
      <c r="H255" s="223">
        <v>266.315</v>
      </c>
      <c r="I255" s="224"/>
      <c r="J255" s="225">
        <f>ROUND(I255*H255,2)</f>
        <v>0</v>
      </c>
      <c r="K255" s="226"/>
      <c r="L255" s="44"/>
      <c r="M255" s="233" t="s">
        <v>1</v>
      </c>
      <c r="N255" s="234" t="s">
        <v>41</v>
      </c>
      <c r="O255" s="235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1" t="s">
        <v>122</v>
      </c>
      <c r="AT255" s="231" t="s">
        <v>126</v>
      </c>
      <c r="AU255" s="231" t="s">
        <v>86</v>
      </c>
      <c r="AY255" s="17" t="s">
        <v>123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7" t="s">
        <v>84</v>
      </c>
      <c r="BK255" s="232">
        <f>ROUND(I255*H255,2)</f>
        <v>0</v>
      </c>
      <c r="BL255" s="17" t="s">
        <v>122</v>
      </c>
      <c r="BM255" s="231" t="s">
        <v>785</v>
      </c>
    </row>
    <row r="256" s="2" customFormat="1" ht="6.96" customHeight="1">
      <c r="A256" s="38"/>
      <c r="B256" s="66"/>
      <c r="C256" s="67"/>
      <c r="D256" s="67"/>
      <c r="E256" s="67"/>
      <c r="F256" s="67"/>
      <c r="G256" s="67"/>
      <c r="H256" s="67"/>
      <c r="I256" s="67"/>
      <c r="J256" s="67"/>
      <c r="K256" s="67"/>
      <c r="L256" s="44"/>
      <c r="M256" s="38"/>
      <c r="O256" s="38"/>
      <c r="P256" s="38"/>
      <c r="Q256" s="38"/>
      <c r="R256" s="38"/>
      <c r="S256" s="38"/>
      <c r="T256" s="38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</row>
  </sheetData>
  <sheetProtection sheet="1" autoFilter="0" formatColumns="0" formatRows="0" objects="1" scenarios="1" spinCount="100000" saltValue="zQZjo1KXfsl1dhNoWjxwvPfDbik/aFkcnjIy9W5bBq5cK/Z4ATwVzqkZ0zeukhSxwqufyuGUsdlazGOC52xsdw==" hashValue="DiC0bMRs2nMxulaGLgUu5aUq8rNnI2kKF9h3j+bfxn92oe3TNLnpvC1cyTxYb3bTiI/qcD8lyIUsZ9Ld5wSlpA==" algorithmName="SHA-512" password="CC35"/>
  <autoFilter ref="C124:K25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  <c r="AZ2" s="238" t="s">
        <v>183</v>
      </c>
      <c r="BA2" s="238" t="s">
        <v>1</v>
      </c>
      <c r="BB2" s="238" t="s">
        <v>1</v>
      </c>
      <c r="BC2" s="238" t="s">
        <v>786</v>
      </c>
      <c r="BD2" s="238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  <c r="AZ3" s="238" t="s">
        <v>612</v>
      </c>
      <c r="BA3" s="238" t="s">
        <v>1</v>
      </c>
      <c r="BB3" s="238" t="s">
        <v>1</v>
      </c>
      <c r="BC3" s="238" t="s">
        <v>786</v>
      </c>
      <c r="BD3" s="238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Autobusová zastávka na Trnci_PDPS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787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3. 6. 2021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ROUND((SUM(BE122:BE176)),  2)</f>
        <v>0</v>
      </c>
      <c r="G33" s="38"/>
      <c r="H33" s="38"/>
      <c r="I33" s="155">
        <v>0.20999999999999999</v>
      </c>
      <c r="J33" s="154">
        <f>ROUND(((SUM(BE122:BE176))*I33),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ROUND((SUM(BF122:BF176)),  2)</f>
        <v>0</v>
      </c>
      <c r="G34" s="38"/>
      <c r="H34" s="38"/>
      <c r="I34" s="155">
        <v>0.14999999999999999</v>
      </c>
      <c r="J34" s="154">
        <f>ROUND(((SUM(BF122:BF176))*I34),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ROUND((SUM(BG122:BG176)),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ROUND((SUM(BH122:BH176)),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ROUND((SUM(BI122:BI176)),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Autobusová zastávka na Trnci_PDPS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202 - Opěrná zeď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Trnec</v>
      </c>
      <c r="G89" s="40"/>
      <c r="H89" s="40"/>
      <c r="I89" s="32" t="s">
        <v>22</v>
      </c>
      <c r="J89" s="79" t="str">
        <f>IF(J12="","",J12)</f>
        <v>3. 6. 2021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Tišnov</v>
      </c>
      <c r="G91" s="40"/>
      <c r="H91" s="40"/>
      <c r="I91" s="32" t="s">
        <v>30</v>
      </c>
      <c r="J91" s="36" t="str">
        <f>E21</f>
        <v>Ing. Adolf Jebavý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Nela Kolková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788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189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190</v>
      </c>
      <c r="E99" s="188"/>
      <c r="F99" s="188"/>
      <c r="G99" s="188"/>
      <c r="H99" s="188"/>
      <c r="I99" s="188"/>
      <c r="J99" s="189">
        <f>J147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192</v>
      </c>
      <c r="E100" s="188"/>
      <c r="F100" s="188"/>
      <c r="G100" s="188"/>
      <c r="H100" s="188"/>
      <c r="I100" s="188"/>
      <c r="J100" s="189">
        <f>J152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194</v>
      </c>
      <c r="E101" s="188"/>
      <c r="F101" s="188"/>
      <c r="G101" s="188"/>
      <c r="H101" s="188"/>
      <c r="I101" s="188"/>
      <c r="J101" s="189">
        <f>J162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196</v>
      </c>
      <c r="E102" s="188"/>
      <c r="F102" s="188"/>
      <c r="G102" s="188"/>
      <c r="H102" s="188"/>
      <c r="I102" s="188"/>
      <c r="J102" s="189">
        <f>J175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108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Autobusová zastávka na Trnci_PDPS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97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 202 - Opěrná zeď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Trnec</v>
      </c>
      <c r="G116" s="40"/>
      <c r="H116" s="40"/>
      <c r="I116" s="32" t="s">
        <v>22</v>
      </c>
      <c r="J116" s="79" t="str">
        <f>IF(J12="","",J12)</f>
        <v>3. 6. 2021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Město Tišnov</v>
      </c>
      <c r="G118" s="40"/>
      <c r="H118" s="40"/>
      <c r="I118" s="32" t="s">
        <v>30</v>
      </c>
      <c r="J118" s="36" t="str">
        <f>E21</f>
        <v>Ing. Adolf Jebavý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>Nela Kolková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109</v>
      </c>
      <c r="D121" s="194" t="s">
        <v>61</v>
      </c>
      <c r="E121" s="194" t="s">
        <v>57</v>
      </c>
      <c r="F121" s="194" t="s">
        <v>58</v>
      </c>
      <c r="G121" s="194" t="s">
        <v>110</v>
      </c>
      <c r="H121" s="194" t="s">
        <v>111</v>
      </c>
      <c r="I121" s="194" t="s">
        <v>112</v>
      </c>
      <c r="J121" s="195" t="s">
        <v>101</v>
      </c>
      <c r="K121" s="196" t="s">
        <v>113</v>
      </c>
      <c r="L121" s="197"/>
      <c r="M121" s="100" t="s">
        <v>1</v>
      </c>
      <c r="N121" s="101" t="s">
        <v>40</v>
      </c>
      <c r="O121" s="101" t="s">
        <v>114</v>
      </c>
      <c r="P121" s="101" t="s">
        <v>115</v>
      </c>
      <c r="Q121" s="101" t="s">
        <v>116</v>
      </c>
      <c r="R121" s="101" t="s">
        <v>117</v>
      </c>
      <c r="S121" s="101" t="s">
        <v>118</v>
      </c>
      <c r="T121" s="102" t="s">
        <v>119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120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</f>
        <v>0</v>
      </c>
      <c r="Q122" s="104"/>
      <c r="R122" s="200">
        <f>R123</f>
        <v>508.26153700000003</v>
      </c>
      <c r="S122" s="104"/>
      <c r="T122" s="201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103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75</v>
      </c>
      <c r="E123" s="206" t="s">
        <v>199</v>
      </c>
      <c r="F123" s="206" t="s">
        <v>789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P124+P147+P152+P162+P175</f>
        <v>0</v>
      </c>
      <c r="Q123" s="211"/>
      <c r="R123" s="212">
        <f>R124+R147+R152+R162+R175</f>
        <v>508.26153700000003</v>
      </c>
      <c r="S123" s="211"/>
      <c r="T123" s="213">
        <f>T124+T147+T152+T162+T175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84</v>
      </c>
      <c r="AT123" s="215" t="s">
        <v>75</v>
      </c>
      <c r="AU123" s="215" t="s">
        <v>76</v>
      </c>
      <c r="AY123" s="214" t="s">
        <v>123</v>
      </c>
      <c r="BK123" s="216">
        <f>BK124+BK147+BK152+BK162+BK175</f>
        <v>0</v>
      </c>
    </row>
    <row r="124" s="12" customFormat="1" ht="22.8" customHeight="1">
      <c r="A124" s="12"/>
      <c r="B124" s="203"/>
      <c r="C124" s="204"/>
      <c r="D124" s="205" t="s">
        <v>75</v>
      </c>
      <c r="E124" s="217" t="s">
        <v>84</v>
      </c>
      <c r="F124" s="217" t="s">
        <v>201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SUM(P125:P146)</f>
        <v>0</v>
      </c>
      <c r="Q124" s="211"/>
      <c r="R124" s="212">
        <f>SUM(R125:R146)</f>
        <v>180.71899999999999</v>
      </c>
      <c r="S124" s="211"/>
      <c r="T124" s="213">
        <f>SUM(T125:T146)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84</v>
      </c>
      <c r="AT124" s="215" t="s">
        <v>75</v>
      </c>
      <c r="AU124" s="215" t="s">
        <v>84</v>
      </c>
      <c r="AY124" s="214" t="s">
        <v>123</v>
      </c>
      <c r="BK124" s="216">
        <f>SUM(BK125:BK146)</f>
        <v>0</v>
      </c>
    </row>
    <row r="125" s="2" customFormat="1" ht="24.15" customHeight="1">
      <c r="A125" s="38"/>
      <c r="B125" s="39"/>
      <c r="C125" s="219" t="s">
        <v>84</v>
      </c>
      <c r="D125" s="219" t="s">
        <v>126</v>
      </c>
      <c r="E125" s="220" t="s">
        <v>639</v>
      </c>
      <c r="F125" s="221" t="s">
        <v>640</v>
      </c>
      <c r="G125" s="222" t="s">
        <v>231</v>
      </c>
      <c r="H125" s="223">
        <v>0.75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41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122</v>
      </c>
      <c r="AT125" s="231" t="s">
        <v>126</v>
      </c>
      <c r="AU125" s="231" t="s">
        <v>86</v>
      </c>
      <c r="AY125" s="17" t="s">
        <v>123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84</v>
      </c>
      <c r="BK125" s="232">
        <f>ROUND(I125*H125,2)</f>
        <v>0</v>
      </c>
      <c r="BL125" s="17" t="s">
        <v>122</v>
      </c>
      <c r="BM125" s="231" t="s">
        <v>790</v>
      </c>
    </row>
    <row r="126" s="13" customFormat="1">
      <c r="A126" s="13"/>
      <c r="B126" s="239"/>
      <c r="C126" s="240"/>
      <c r="D126" s="241" t="s">
        <v>209</v>
      </c>
      <c r="E126" s="242" t="s">
        <v>1</v>
      </c>
      <c r="F126" s="243" t="s">
        <v>791</v>
      </c>
      <c r="G126" s="240"/>
      <c r="H126" s="244">
        <v>0.75</v>
      </c>
      <c r="I126" s="245"/>
      <c r="J126" s="240"/>
      <c r="K126" s="240"/>
      <c r="L126" s="246"/>
      <c r="M126" s="247"/>
      <c r="N126" s="248"/>
      <c r="O126" s="248"/>
      <c r="P126" s="248"/>
      <c r="Q126" s="248"/>
      <c r="R126" s="248"/>
      <c r="S126" s="248"/>
      <c r="T126" s="24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0" t="s">
        <v>209</v>
      </c>
      <c r="AU126" s="250" t="s">
        <v>86</v>
      </c>
      <c r="AV126" s="13" t="s">
        <v>86</v>
      </c>
      <c r="AW126" s="13" t="s">
        <v>32</v>
      </c>
      <c r="AX126" s="13" t="s">
        <v>76</v>
      </c>
      <c r="AY126" s="250" t="s">
        <v>123</v>
      </c>
    </row>
    <row r="127" s="14" customFormat="1">
      <c r="A127" s="14"/>
      <c r="B127" s="251"/>
      <c r="C127" s="252"/>
      <c r="D127" s="241" t="s">
        <v>209</v>
      </c>
      <c r="E127" s="253" t="s">
        <v>612</v>
      </c>
      <c r="F127" s="254" t="s">
        <v>228</v>
      </c>
      <c r="G127" s="252"/>
      <c r="H127" s="255">
        <v>0.75</v>
      </c>
      <c r="I127" s="256"/>
      <c r="J127" s="252"/>
      <c r="K127" s="252"/>
      <c r="L127" s="257"/>
      <c r="M127" s="258"/>
      <c r="N127" s="259"/>
      <c r="O127" s="259"/>
      <c r="P127" s="259"/>
      <c r="Q127" s="259"/>
      <c r="R127" s="259"/>
      <c r="S127" s="259"/>
      <c r="T127" s="26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1" t="s">
        <v>209</v>
      </c>
      <c r="AU127" s="261" t="s">
        <v>86</v>
      </c>
      <c r="AV127" s="14" t="s">
        <v>122</v>
      </c>
      <c r="AW127" s="14" t="s">
        <v>32</v>
      </c>
      <c r="AX127" s="14" t="s">
        <v>84</v>
      </c>
      <c r="AY127" s="261" t="s">
        <v>123</v>
      </c>
    </row>
    <row r="128" s="2" customFormat="1" ht="24.15" customHeight="1">
      <c r="A128" s="38"/>
      <c r="B128" s="39"/>
      <c r="C128" s="219" t="s">
        <v>86</v>
      </c>
      <c r="D128" s="219" t="s">
        <v>126</v>
      </c>
      <c r="E128" s="220" t="s">
        <v>650</v>
      </c>
      <c r="F128" s="221" t="s">
        <v>651</v>
      </c>
      <c r="G128" s="222" t="s">
        <v>231</v>
      </c>
      <c r="H128" s="223">
        <v>0.75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41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122</v>
      </c>
      <c r="AT128" s="231" t="s">
        <v>126</v>
      </c>
      <c r="AU128" s="231" t="s">
        <v>86</v>
      </c>
      <c r="AY128" s="17" t="s">
        <v>123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84</v>
      </c>
      <c r="BK128" s="232">
        <f>ROUND(I128*H128,2)</f>
        <v>0</v>
      </c>
      <c r="BL128" s="17" t="s">
        <v>122</v>
      </c>
      <c r="BM128" s="231" t="s">
        <v>792</v>
      </c>
    </row>
    <row r="129" s="13" customFormat="1">
      <c r="A129" s="13"/>
      <c r="B129" s="239"/>
      <c r="C129" s="240"/>
      <c r="D129" s="241" t="s">
        <v>209</v>
      </c>
      <c r="E129" s="242" t="s">
        <v>1</v>
      </c>
      <c r="F129" s="243" t="s">
        <v>612</v>
      </c>
      <c r="G129" s="240"/>
      <c r="H129" s="244">
        <v>0.75</v>
      </c>
      <c r="I129" s="245"/>
      <c r="J129" s="240"/>
      <c r="K129" s="240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209</v>
      </c>
      <c r="AU129" s="250" t="s">
        <v>86</v>
      </c>
      <c r="AV129" s="13" t="s">
        <v>86</v>
      </c>
      <c r="AW129" s="13" t="s">
        <v>32</v>
      </c>
      <c r="AX129" s="13" t="s">
        <v>84</v>
      </c>
      <c r="AY129" s="250" t="s">
        <v>123</v>
      </c>
    </row>
    <row r="130" s="2" customFormat="1" ht="24.15" customHeight="1">
      <c r="A130" s="38"/>
      <c r="B130" s="39"/>
      <c r="C130" s="219" t="s">
        <v>135</v>
      </c>
      <c r="D130" s="219" t="s">
        <v>126</v>
      </c>
      <c r="E130" s="220" t="s">
        <v>793</v>
      </c>
      <c r="F130" s="221" t="s">
        <v>794</v>
      </c>
      <c r="G130" s="222" t="s">
        <v>231</v>
      </c>
      <c r="H130" s="223">
        <v>0.75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41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122</v>
      </c>
      <c r="AT130" s="231" t="s">
        <v>126</v>
      </c>
      <c r="AU130" s="231" t="s">
        <v>86</v>
      </c>
      <c r="AY130" s="17" t="s">
        <v>123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84</v>
      </c>
      <c r="BK130" s="232">
        <f>ROUND(I130*H130,2)</f>
        <v>0</v>
      </c>
      <c r="BL130" s="17" t="s">
        <v>122</v>
      </c>
      <c r="BM130" s="231" t="s">
        <v>795</v>
      </c>
    </row>
    <row r="131" s="13" customFormat="1">
      <c r="A131" s="13"/>
      <c r="B131" s="239"/>
      <c r="C131" s="240"/>
      <c r="D131" s="241" t="s">
        <v>209</v>
      </c>
      <c r="E131" s="242" t="s">
        <v>1</v>
      </c>
      <c r="F131" s="243" t="s">
        <v>612</v>
      </c>
      <c r="G131" s="240"/>
      <c r="H131" s="244">
        <v>0.75</v>
      </c>
      <c r="I131" s="245"/>
      <c r="J131" s="240"/>
      <c r="K131" s="240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209</v>
      </c>
      <c r="AU131" s="250" t="s">
        <v>86</v>
      </c>
      <c r="AV131" s="13" t="s">
        <v>86</v>
      </c>
      <c r="AW131" s="13" t="s">
        <v>32</v>
      </c>
      <c r="AX131" s="13" t="s">
        <v>76</v>
      </c>
      <c r="AY131" s="250" t="s">
        <v>123</v>
      </c>
    </row>
    <row r="132" s="14" customFormat="1">
      <c r="A132" s="14"/>
      <c r="B132" s="251"/>
      <c r="C132" s="252"/>
      <c r="D132" s="241" t="s">
        <v>209</v>
      </c>
      <c r="E132" s="253" t="s">
        <v>183</v>
      </c>
      <c r="F132" s="254" t="s">
        <v>228</v>
      </c>
      <c r="G132" s="252"/>
      <c r="H132" s="255">
        <v>0.75</v>
      </c>
      <c r="I132" s="256"/>
      <c r="J132" s="252"/>
      <c r="K132" s="252"/>
      <c r="L132" s="257"/>
      <c r="M132" s="258"/>
      <c r="N132" s="259"/>
      <c r="O132" s="259"/>
      <c r="P132" s="259"/>
      <c r="Q132" s="259"/>
      <c r="R132" s="259"/>
      <c r="S132" s="259"/>
      <c r="T132" s="26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1" t="s">
        <v>209</v>
      </c>
      <c r="AU132" s="261" t="s">
        <v>86</v>
      </c>
      <c r="AV132" s="14" t="s">
        <v>122</v>
      </c>
      <c r="AW132" s="14" t="s">
        <v>32</v>
      </c>
      <c r="AX132" s="14" t="s">
        <v>84</v>
      </c>
      <c r="AY132" s="261" t="s">
        <v>123</v>
      </c>
    </row>
    <row r="133" s="2" customFormat="1" ht="24.15" customHeight="1">
      <c r="A133" s="38"/>
      <c r="B133" s="39"/>
      <c r="C133" s="219" t="s">
        <v>122</v>
      </c>
      <c r="D133" s="219" t="s">
        <v>126</v>
      </c>
      <c r="E133" s="220" t="s">
        <v>796</v>
      </c>
      <c r="F133" s="221" t="s">
        <v>797</v>
      </c>
      <c r="G133" s="222" t="s">
        <v>231</v>
      </c>
      <c r="H133" s="223">
        <v>93.349999999999994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41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122</v>
      </c>
      <c r="AT133" s="231" t="s">
        <v>126</v>
      </c>
      <c r="AU133" s="231" t="s">
        <v>86</v>
      </c>
      <c r="AY133" s="17" t="s">
        <v>123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84</v>
      </c>
      <c r="BK133" s="232">
        <f>ROUND(I133*H133,2)</f>
        <v>0</v>
      </c>
      <c r="BL133" s="17" t="s">
        <v>122</v>
      </c>
      <c r="BM133" s="231" t="s">
        <v>798</v>
      </c>
    </row>
    <row r="134" s="13" customFormat="1">
      <c r="A134" s="13"/>
      <c r="B134" s="239"/>
      <c r="C134" s="240"/>
      <c r="D134" s="241" t="s">
        <v>209</v>
      </c>
      <c r="E134" s="242" t="s">
        <v>1</v>
      </c>
      <c r="F134" s="243" t="s">
        <v>799</v>
      </c>
      <c r="G134" s="240"/>
      <c r="H134" s="244">
        <v>93.349999999999994</v>
      </c>
      <c r="I134" s="245"/>
      <c r="J134" s="240"/>
      <c r="K134" s="240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209</v>
      </c>
      <c r="AU134" s="250" t="s">
        <v>86</v>
      </c>
      <c r="AV134" s="13" t="s">
        <v>86</v>
      </c>
      <c r="AW134" s="13" t="s">
        <v>32</v>
      </c>
      <c r="AX134" s="13" t="s">
        <v>84</v>
      </c>
      <c r="AY134" s="250" t="s">
        <v>123</v>
      </c>
    </row>
    <row r="135" s="2" customFormat="1" ht="14.4" customHeight="1">
      <c r="A135" s="38"/>
      <c r="B135" s="39"/>
      <c r="C135" s="273" t="s">
        <v>143</v>
      </c>
      <c r="D135" s="273" t="s">
        <v>275</v>
      </c>
      <c r="E135" s="274" t="s">
        <v>659</v>
      </c>
      <c r="F135" s="275" t="s">
        <v>315</v>
      </c>
      <c r="G135" s="276" t="s">
        <v>264</v>
      </c>
      <c r="H135" s="277">
        <v>179.279</v>
      </c>
      <c r="I135" s="278"/>
      <c r="J135" s="279">
        <f>ROUND(I135*H135,2)</f>
        <v>0</v>
      </c>
      <c r="K135" s="280"/>
      <c r="L135" s="281"/>
      <c r="M135" s="282" t="s">
        <v>1</v>
      </c>
      <c r="N135" s="283" t="s">
        <v>41</v>
      </c>
      <c r="O135" s="91"/>
      <c r="P135" s="229">
        <f>O135*H135</f>
        <v>0</v>
      </c>
      <c r="Q135" s="229">
        <v>1</v>
      </c>
      <c r="R135" s="229">
        <f>Q135*H135</f>
        <v>179.279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155</v>
      </c>
      <c r="AT135" s="231" t="s">
        <v>275</v>
      </c>
      <c r="AU135" s="231" t="s">
        <v>86</v>
      </c>
      <c r="AY135" s="17" t="s">
        <v>123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84</v>
      </c>
      <c r="BK135" s="232">
        <f>ROUND(I135*H135,2)</f>
        <v>0</v>
      </c>
      <c r="BL135" s="17" t="s">
        <v>122</v>
      </c>
      <c r="BM135" s="231" t="s">
        <v>800</v>
      </c>
    </row>
    <row r="136" s="13" customFormat="1">
      <c r="A136" s="13"/>
      <c r="B136" s="239"/>
      <c r="C136" s="240"/>
      <c r="D136" s="241" t="s">
        <v>209</v>
      </c>
      <c r="E136" s="242" t="s">
        <v>1</v>
      </c>
      <c r="F136" s="243" t="s">
        <v>801</v>
      </c>
      <c r="G136" s="240"/>
      <c r="H136" s="244">
        <v>179.279</v>
      </c>
      <c r="I136" s="245"/>
      <c r="J136" s="240"/>
      <c r="K136" s="240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209</v>
      </c>
      <c r="AU136" s="250" t="s">
        <v>86</v>
      </c>
      <c r="AV136" s="13" t="s">
        <v>86</v>
      </c>
      <c r="AW136" s="13" t="s">
        <v>32</v>
      </c>
      <c r="AX136" s="13" t="s">
        <v>84</v>
      </c>
      <c r="AY136" s="250" t="s">
        <v>123</v>
      </c>
    </row>
    <row r="137" s="2" customFormat="1" ht="14.4" customHeight="1">
      <c r="A137" s="38"/>
      <c r="B137" s="39"/>
      <c r="C137" s="219" t="s">
        <v>147</v>
      </c>
      <c r="D137" s="219" t="s">
        <v>126</v>
      </c>
      <c r="E137" s="220" t="s">
        <v>258</v>
      </c>
      <c r="F137" s="221" t="s">
        <v>259</v>
      </c>
      <c r="G137" s="222" t="s">
        <v>231</v>
      </c>
      <c r="H137" s="223">
        <v>0.75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41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122</v>
      </c>
      <c r="AT137" s="231" t="s">
        <v>126</v>
      </c>
      <c r="AU137" s="231" t="s">
        <v>86</v>
      </c>
      <c r="AY137" s="17" t="s">
        <v>123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84</v>
      </c>
      <c r="BK137" s="232">
        <f>ROUND(I137*H137,2)</f>
        <v>0</v>
      </c>
      <c r="BL137" s="17" t="s">
        <v>122</v>
      </c>
      <c r="BM137" s="231" t="s">
        <v>802</v>
      </c>
    </row>
    <row r="138" s="13" customFormat="1">
      <c r="A138" s="13"/>
      <c r="B138" s="239"/>
      <c r="C138" s="240"/>
      <c r="D138" s="241" t="s">
        <v>209</v>
      </c>
      <c r="E138" s="242" t="s">
        <v>1</v>
      </c>
      <c r="F138" s="243" t="s">
        <v>183</v>
      </c>
      <c r="G138" s="240"/>
      <c r="H138" s="244">
        <v>0.75</v>
      </c>
      <c r="I138" s="245"/>
      <c r="J138" s="240"/>
      <c r="K138" s="240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209</v>
      </c>
      <c r="AU138" s="250" t="s">
        <v>86</v>
      </c>
      <c r="AV138" s="13" t="s">
        <v>86</v>
      </c>
      <c r="AW138" s="13" t="s">
        <v>32</v>
      </c>
      <c r="AX138" s="13" t="s">
        <v>84</v>
      </c>
      <c r="AY138" s="250" t="s">
        <v>123</v>
      </c>
    </row>
    <row r="139" s="2" customFormat="1" ht="24.15" customHeight="1">
      <c r="A139" s="38"/>
      <c r="B139" s="39"/>
      <c r="C139" s="219" t="s">
        <v>151</v>
      </c>
      <c r="D139" s="219" t="s">
        <v>126</v>
      </c>
      <c r="E139" s="220" t="s">
        <v>262</v>
      </c>
      <c r="F139" s="221" t="s">
        <v>263</v>
      </c>
      <c r="G139" s="222" t="s">
        <v>264</v>
      </c>
      <c r="H139" s="223">
        <v>1.3500000000000001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41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122</v>
      </c>
      <c r="AT139" s="231" t="s">
        <v>126</v>
      </c>
      <c r="AU139" s="231" t="s">
        <v>86</v>
      </c>
      <c r="AY139" s="17" t="s">
        <v>123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84</v>
      </c>
      <c r="BK139" s="232">
        <f>ROUND(I139*H139,2)</f>
        <v>0</v>
      </c>
      <c r="BL139" s="17" t="s">
        <v>122</v>
      </c>
      <c r="BM139" s="231" t="s">
        <v>803</v>
      </c>
    </row>
    <row r="140" s="13" customFormat="1">
      <c r="A140" s="13"/>
      <c r="B140" s="239"/>
      <c r="C140" s="240"/>
      <c r="D140" s="241" t="s">
        <v>209</v>
      </c>
      <c r="E140" s="242" t="s">
        <v>1</v>
      </c>
      <c r="F140" s="243" t="s">
        <v>266</v>
      </c>
      <c r="G140" s="240"/>
      <c r="H140" s="244">
        <v>1.3500000000000001</v>
      </c>
      <c r="I140" s="245"/>
      <c r="J140" s="240"/>
      <c r="K140" s="240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209</v>
      </c>
      <c r="AU140" s="250" t="s">
        <v>86</v>
      </c>
      <c r="AV140" s="13" t="s">
        <v>86</v>
      </c>
      <c r="AW140" s="13" t="s">
        <v>32</v>
      </c>
      <c r="AX140" s="13" t="s">
        <v>84</v>
      </c>
      <c r="AY140" s="250" t="s">
        <v>123</v>
      </c>
    </row>
    <row r="141" s="2" customFormat="1" ht="24.15" customHeight="1">
      <c r="A141" s="38"/>
      <c r="B141" s="39"/>
      <c r="C141" s="219" t="s">
        <v>155</v>
      </c>
      <c r="D141" s="219" t="s">
        <v>126</v>
      </c>
      <c r="E141" s="220" t="s">
        <v>666</v>
      </c>
      <c r="F141" s="221" t="s">
        <v>667</v>
      </c>
      <c r="G141" s="222" t="s">
        <v>231</v>
      </c>
      <c r="H141" s="223">
        <v>0.75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41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122</v>
      </c>
      <c r="AT141" s="231" t="s">
        <v>126</v>
      </c>
      <c r="AU141" s="231" t="s">
        <v>86</v>
      </c>
      <c r="AY141" s="17" t="s">
        <v>123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84</v>
      </c>
      <c r="BK141" s="232">
        <f>ROUND(I141*H141,2)</f>
        <v>0</v>
      </c>
      <c r="BL141" s="17" t="s">
        <v>122</v>
      </c>
      <c r="BM141" s="231" t="s">
        <v>804</v>
      </c>
    </row>
    <row r="142" s="13" customFormat="1">
      <c r="A142" s="13"/>
      <c r="B142" s="239"/>
      <c r="C142" s="240"/>
      <c r="D142" s="241" t="s">
        <v>209</v>
      </c>
      <c r="E142" s="242" t="s">
        <v>1</v>
      </c>
      <c r="F142" s="243" t="s">
        <v>805</v>
      </c>
      <c r="G142" s="240"/>
      <c r="H142" s="244">
        <v>0.75</v>
      </c>
      <c r="I142" s="245"/>
      <c r="J142" s="240"/>
      <c r="K142" s="240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209</v>
      </c>
      <c r="AU142" s="250" t="s">
        <v>86</v>
      </c>
      <c r="AV142" s="13" t="s">
        <v>86</v>
      </c>
      <c r="AW142" s="13" t="s">
        <v>32</v>
      </c>
      <c r="AX142" s="13" t="s">
        <v>76</v>
      </c>
      <c r="AY142" s="250" t="s">
        <v>123</v>
      </c>
    </row>
    <row r="143" s="14" customFormat="1">
      <c r="A143" s="14"/>
      <c r="B143" s="251"/>
      <c r="C143" s="252"/>
      <c r="D143" s="241" t="s">
        <v>209</v>
      </c>
      <c r="E143" s="253" t="s">
        <v>1</v>
      </c>
      <c r="F143" s="254" t="s">
        <v>228</v>
      </c>
      <c r="G143" s="252"/>
      <c r="H143" s="255">
        <v>0.75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1" t="s">
        <v>209</v>
      </c>
      <c r="AU143" s="261" t="s">
        <v>86</v>
      </c>
      <c r="AV143" s="14" t="s">
        <v>122</v>
      </c>
      <c r="AW143" s="14" t="s">
        <v>32</v>
      </c>
      <c r="AX143" s="14" t="s">
        <v>84</v>
      </c>
      <c r="AY143" s="261" t="s">
        <v>123</v>
      </c>
    </row>
    <row r="144" s="2" customFormat="1" ht="14.4" customHeight="1">
      <c r="A144" s="38"/>
      <c r="B144" s="39"/>
      <c r="C144" s="273" t="s">
        <v>159</v>
      </c>
      <c r="D144" s="273" t="s">
        <v>275</v>
      </c>
      <c r="E144" s="274" t="s">
        <v>806</v>
      </c>
      <c r="F144" s="275" t="s">
        <v>807</v>
      </c>
      <c r="G144" s="276" t="s">
        <v>264</v>
      </c>
      <c r="H144" s="277">
        <v>1.44</v>
      </c>
      <c r="I144" s="278"/>
      <c r="J144" s="279">
        <f>ROUND(I144*H144,2)</f>
        <v>0</v>
      </c>
      <c r="K144" s="280"/>
      <c r="L144" s="281"/>
      <c r="M144" s="282" t="s">
        <v>1</v>
      </c>
      <c r="N144" s="283" t="s">
        <v>41</v>
      </c>
      <c r="O144" s="91"/>
      <c r="P144" s="229">
        <f>O144*H144</f>
        <v>0</v>
      </c>
      <c r="Q144" s="229">
        <v>1</v>
      </c>
      <c r="R144" s="229">
        <f>Q144*H144</f>
        <v>1.44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155</v>
      </c>
      <c r="AT144" s="231" t="s">
        <v>275</v>
      </c>
      <c r="AU144" s="231" t="s">
        <v>86</v>
      </c>
      <c r="AY144" s="17" t="s">
        <v>123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84</v>
      </c>
      <c r="BK144" s="232">
        <f>ROUND(I144*H144,2)</f>
        <v>0</v>
      </c>
      <c r="BL144" s="17" t="s">
        <v>122</v>
      </c>
      <c r="BM144" s="231" t="s">
        <v>808</v>
      </c>
    </row>
    <row r="145" s="13" customFormat="1">
      <c r="A145" s="13"/>
      <c r="B145" s="239"/>
      <c r="C145" s="240"/>
      <c r="D145" s="241" t="s">
        <v>209</v>
      </c>
      <c r="E145" s="242" t="s">
        <v>1</v>
      </c>
      <c r="F145" s="243" t="s">
        <v>809</v>
      </c>
      <c r="G145" s="240"/>
      <c r="H145" s="244">
        <v>1.44</v>
      </c>
      <c r="I145" s="245"/>
      <c r="J145" s="240"/>
      <c r="K145" s="240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209</v>
      </c>
      <c r="AU145" s="250" t="s">
        <v>86</v>
      </c>
      <c r="AV145" s="13" t="s">
        <v>86</v>
      </c>
      <c r="AW145" s="13" t="s">
        <v>32</v>
      </c>
      <c r="AX145" s="13" t="s">
        <v>84</v>
      </c>
      <c r="AY145" s="250" t="s">
        <v>123</v>
      </c>
    </row>
    <row r="146" s="2" customFormat="1" ht="24.15" customHeight="1">
      <c r="A146" s="38"/>
      <c r="B146" s="39"/>
      <c r="C146" s="219" t="s">
        <v>163</v>
      </c>
      <c r="D146" s="219" t="s">
        <v>126</v>
      </c>
      <c r="E146" s="220" t="s">
        <v>673</v>
      </c>
      <c r="F146" s="221" t="s">
        <v>674</v>
      </c>
      <c r="G146" s="222" t="s">
        <v>204</v>
      </c>
      <c r="H146" s="223">
        <v>72.799999999999997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41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122</v>
      </c>
      <c r="AT146" s="231" t="s">
        <v>126</v>
      </c>
      <c r="AU146" s="231" t="s">
        <v>86</v>
      </c>
      <c r="AY146" s="17" t="s">
        <v>123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84</v>
      </c>
      <c r="BK146" s="232">
        <f>ROUND(I146*H146,2)</f>
        <v>0</v>
      </c>
      <c r="BL146" s="17" t="s">
        <v>122</v>
      </c>
      <c r="BM146" s="231" t="s">
        <v>810</v>
      </c>
    </row>
    <row r="147" s="12" customFormat="1" ht="22.8" customHeight="1">
      <c r="A147" s="12"/>
      <c r="B147" s="203"/>
      <c r="C147" s="204"/>
      <c r="D147" s="205" t="s">
        <v>75</v>
      </c>
      <c r="E147" s="217" t="s">
        <v>86</v>
      </c>
      <c r="F147" s="217" t="s">
        <v>285</v>
      </c>
      <c r="G147" s="204"/>
      <c r="H147" s="204"/>
      <c r="I147" s="207"/>
      <c r="J147" s="218">
        <f>BK147</f>
        <v>0</v>
      </c>
      <c r="K147" s="204"/>
      <c r="L147" s="209"/>
      <c r="M147" s="210"/>
      <c r="N147" s="211"/>
      <c r="O147" s="211"/>
      <c r="P147" s="212">
        <f>SUM(P148:P151)</f>
        <v>0</v>
      </c>
      <c r="Q147" s="211"/>
      <c r="R147" s="212">
        <f>SUM(R148:R151)</f>
        <v>51.86842</v>
      </c>
      <c r="S147" s="211"/>
      <c r="T147" s="213">
        <f>SUM(T148:T151)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4" t="s">
        <v>84</v>
      </c>
      <c r="AT147" s="215" t="s">
        <v>75</v>
      </c>
      <c r="AU147" s="215" t="s">
        <v>84</v>
      </c>
      <c r="AY147" s="214" t="s">
        <v>123</v>
      </c>
      <c r="BK147" s="216">
        <f>SUM(BK148:BK151)</f>
        <v>0</v>
      </c>
    </row>
    <row r="148" s="2" customFormat="1" ht="24.15" customHeight="1">
      <c r="A148" s="38"/>
      <c r="B148" s="39"/>
      <c r="C148" s="219" t="s">
        <v>167</v>
      </c>
      <c r="D148" s="219" t="s">
        <v>126</v>
      </c>
      <c r="E148" s="220" t="s">
        <v>811</v>
      </c>
      <c r="F148" s="221" t="s">
        <v>812</v>
      </c>
      <c r="G148" s="222" t="s">
        <v>224</v>
      </c>
      <c r="H148" s="223">
        <v>58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41</v>
      </c>
      <c r="O148" s="91"/>
      <c r="P148" s="229">
        <f>O148*H148</f>
        <v>0</v>
      </c>
      <c r="Q148" s="229">
        <v>0.00048999999999999998</v>
      </c>
      <c r="R148" s="229">
        <f>Q148*H148</f>
        <v>0.028420000000000001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122</v>
      </c>
      <c r="AT148" s="231" t="s">
        <v>126</v>
      </c>
      <c r="AU148" s="231" t="s">
        <v>86</v>
      </c>
      <c r="AY148" s="17" t="s">
        <v>123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84</v>
      </c>
      <c r="BK148" s="232">
        <f>ROUND(I148*H148,2)</f>
        <v>0</v>
      </c>
      <c r="BL148" s="17" t="s">
        <v>122</v>
      </c>
      <c r="BM148" s="231" t="s">
        <v>813</v>
      </c>
    </row>
    <row r="149" s="13" customFormat="1">
      <c r="A149" s="13"/>
      <c r="B149" s="239"/>
      <c r="C149" s="240"/>
      <c r="D149" s="241" t="s">
        <v>209</v>
      </c>
      <c r="E149" s="242" t="s">
        <v>1</v>
      </c>
      <c r="F149" s="243" t="s">
        <v>814</v>
      </c>
      <c r="G149" s="240"/>
      <c r="H149" s="244">
        <v>58</v>
      </c>
      <c r="I149" s="245"/>
      <c r="J149" s="240"/>
      <c r="K149" s="240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209</v>
      </c>
      <c r="AU149" s="250" t="s">
        <v>86</v>
      </c>
      <c r="AV149" s="13" t="s">
        <v>86</v>
      </c>
      <c r="AW149" s="13" t="s">
        <v>32</v>
      </c>
      <c r="AX149" s="13" t="s">
        <v>84</v>
      </c>
      <c r="AY149" s="250" t="s">
        <v>123</v>
      </c>
    </row>
    <row r="150" s="2" customFormat="1" ht="24.15" customHeight="1">
      <c r="A150" s="38"/>
      <c r="B150" s="39"/>
      <c r="C150" s="219" t="s">
        <v>175</v>
      </c>
      <c r="D150" s="219" t="s">
        <v>126</v>
      </c>
      <c r="E150" s="220" t="s">
        <v>815</v>
      </c>
      <c r="F150" s="221" t="s">
        <v>816</v>
      </c>
      <c r="G150" s="222" t="s">
        <v>231</v>
      </c>
      <c r="H150" s="223">
        <v>24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41</v>
      </c>
      <c r="O150" s="91"/>
      <c r="P150" s="229">
        <f>O150*H150</f>
        <v>0</v>
      </c>
      <c r="Q150" s="229">
        <v>2.1600000000000001</v>
      </c>
      <c r="R150" s="229">
        <f>Q150*H150</f>
        <v>51.840000000000003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122</v>
      </c>
      <c r="AT150" s="231" t="s">
        <v>126</v>
      </c>
      <c r="AU150" s="231" t="s">
        <v>86</v>
      </c>
      <c r="AY150" s="17" t="s">
        <v>123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84</v>
      </c>
      <c r="BK150" s="232">
        <f>ROUND(I150*H150,2)</f>
        <v>0</v>
      </c>
      <c r="BL150" s="17" t="s">
        <v>122</v>
      </c>
      <c r="BM150" s="231" t="s">
        <v>817</v>
      </c>
    </row>
    <row r="151" s="13" customFormat="1">
      <c r="A151" s="13"/>
      <c r="B151" s="239"/>
      <c r="C151" s="240"/>
      <c r="D151" s="241" t="s">
        <v>209</v>
      </c>
      <c r="E151" s="242" t="s">
        <v>1</v>
      </c>
      <c r="F151" s="243" t="s">
        <v>818</v>
      </c>
      <c r="G151" s="240"/>
      <c r="H151" s="244">
        <v>24</v>
      </c>
      <c r="I151" s="245"/>
      <c r="J151" s="240"/>
      <c r="K151" s="240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209</v>
      </c>
      <c r="AU151" s="250" t="s">
        <v>86</v>
      </c>
      <c r="AV151" s="13" t="s">
        <v>86</v>
      </c>
      <c r="AW151" s="13" t="s">
        <v>32</v>
      </c>
      <c r="AX151" s="13" t="s">
        <v>84</v>
      </c>
      <c r="AY151" s="250" t="s">
        <v>123</v>
      </c>
    </row>
    <row r="152" s="12" customFormat="1" ht="22.8" customHeight="1">
      <c r="A152" s="12"/>
      <c r="B152" s="203"/>
      <c r="C152" s="204"/>
      <c r="D152" s="205" t="s">
        <v>75</v>
      </c>
      <c r="E152" s="217" t="s">
        <v>135</v>
      </c>
      <c r="F152" s="217" t="s">
        <v>318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SUM(P153:P161)</f>
        <v>0</v>
      </c>
      <c r="Q152" s="211"/>
      <c r="R152" s="212">
        <f>SUM(R153:R161)</f>
        <v>275.44850200000002</v>
      </c>
      <c r="S152" s="211"/>
      <c r="T152" s="213">
        <f>SUM(T153:T161)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84</v>
      </c>
      <c r="AT152" s="215" t="s">
        <v>75</v>
      </c>
      <c r="AU152" s="215" t="s">
        <v>84</v>
      </c>
      <c r="AY152" s="214" t="s">
        <v>123</v>
      </c>
      <c r="BK152" s="216">
        <f>SUM(BK153:BK161)</f>
        <v>0</v>
      </c>
    </row>
    <row r="153" s="2" customFormat="1" ht="24.15" customHeight="1">
      <c r="A153" s="38"/>
      <c r="B153" s="39"/>
      <c r="C153" s="219" t="s">
        <v>257</v>
      </c>
      <c r="D153" s="219" t="s">
        <v>126</v>
      </c>
      <c r="E153" s="220" t="s">
        <v>819</v>
      </c>
      <c r="F153" s="221" t="s">
        <v>820</v>
      </c>
      <c r="G153" s="222" t="s">
        <v>231</v>
      </c>
      <c r="H153" s="223">
        <v>119.7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41</v>
      </c>
      <c r="O153" s="91"/>
      <c r="P153" s="229">
        <f>O153*H153</f>
        <v>0</v>
      </c>
      <c r="Q153" s="229">
        <v>2.2998799999999999</v>
      </c>
      <c r="R153" s="229">
        <f>Q153*H153</f>
        <v>275.295636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122</v>
      </c>
      <c r="AT153" s="231" t="s">
        <v>126</v>
      </c>
      <c r="AU153" s="231" t="s">
        <v>86</v>
      </c>
      <c r="AY153" s="17" t="s">
        <v>123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84</v>
      </c>
      <c r="BK153" s="232">
        <f>ROUND(I153*H153,2)</f>
        <v>0</v>
      </c>
      <c r="BL153" s="17" t="s">
        <v>122</v>
      </c>
      <c r="BM153" s="231" t="s">
        <v>821</v>
      </c>
    </row>
    <row r="154" s="13" customFormat="1">
      <c r="A154" s="13"/>
      <c r="B154" s="239"/>
      <c r="C154" s="240"/>
      <c r="D154" s="241" t="s">
        <v>209</v>
      </c>
      <c r="E154" s="242" t="s">
        <v>1</v>
      </c>
      <c r="F154" s="243" t="s">
        <v>822</v>
      </c>
      <c r="G154" s="240"/>
      <c r="H154" s="244">
        <v>119.7</v>
      </c>
      <c r="I154" s="245"/>
      <c r="J154" s="240"/>
      <c r="K154" s="240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209</v>
      </c>
      <c r="AU154" s="250" t="s">
        <v>86</v>
      </c>
      <c r="AV154" s="13" t="s">
        <v>86</v>
      </c>
      <c r="AW154" s="13" t="s">
        <v>32</v>
      </c>
      <c r="AX154" s="13" t="s">
        <v>84</v>
      </c>
      <c r="AY154" s="250" t="s">
        <v>123</v>
      </c>
    </row>
    <row r="155" s="2" customFormat="1" ht="14.4" customHeight="1">
      <c r="A155" s="38"/>
      <c r="B155" s="39"/>
      <c r="C155" s="219" t="s">
        <v>261</v>
      </c>
      <c r="D155" s="219" t="s">
        <v>126</v>
      </c>
      <c r="E155" s="220" t="s">
        <v>823</v>
      </c>
      <c r="F155" s="221" t="s">
        <v>824</v>
      </c>
      <c r="G155" s="222" t="s">
        <v>224</v>
      </c>
      <c r="H155" s="223">
        <v>22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41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122</v>
      </c>
      <c r="AT155" s="231" t="s">
        <v>126</v>
      </c>
      <c r="AU155" s="231" t="s">
        <v>86</v>
      </c>
      <c r="AY155" s="17" t="s">
        <v>123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84</v>
      </c>
      <c r="BK155" s="232">
        <f>ROUND(I155*H155,2)</f>
        <v>0</v>
      </c>
      <c r="BL155" s="17" t="s">
        <v>122</v>
      </c>
      <c r="BM155" s="231" t="s">
        <v>825</v>
      </c>
    </row>
    <row r="156" s="13" customFormat="1">
      <c r="A156" s="13"/>
      <c r="B156" s="239"/>
      <c r="C156" s="240"/>
      <c r="D156" s="241" t="s">
        <v>209</v>
      </c>
      <c r="E156" s="242" t="s">
        <v>1</v>
      </c>
      <c r="F156" s="243" t="s">
        <v>826</v>
      </c>
      <c r="G156" s="240"/>
      <c r="H156" s="244">
        <v>22</v>
      </c>
      <c r="I156" s="245"/>
      <c r="J156" s="240"/>
      <c r="K156" s="240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209</v>
      </c>
      <c r="AU156" s="250" t="s">
        <v>86</v>
      </c>
      <c r="AV156" s="13" t="s">
        <v>86</v>
      </c>
      <c r="AW156" s="13" t="s">
        <v>32</v>
      </c>
      <c r="AX156" s="13" t="s">
        <v>84</v>
      </c>
      <c r="AY156" s="250" t="s">
        <v>123</v>
      </c>
    </row>
    <row r="157" s="2" customFormat="1" ht="14.4" customHeight="1">
      <c r="A157" s="38"/>
      <c r="B157" s="39"/>
      <c r="C157" s="273" t="s">
        <v>8</v>
      </c>
      <c r="D157" s="273" t="s">
        <v>275</v>
      </c>
      <c r="E157" s="274" t="s">
        <v>827</v>
      </c>
      <c r="F157" s="275" t="s">
        <v>828</v>
      </c>
      <c r="G157" s="276" t="s">
        <v>231</v>
      </c>
      <c r="H157" s="277">
        <v>0.27500000000000002</v>
      </c>
      <c r="I157" s="278"/>
      <c r="J157" s="279">
        <f>ROUND(I157*H157,2)</f>
        <v>0</v>
      </c>
      <c r="K157" s="280"/>
      <c r="L157" s="281"/>
      <c r="M157" s="282" t="s">
        <v>1</v>
      </c>
      <c r="N157" s="283" t="s">
        <v>41</v>
      </c>
      <c r="O157" s="91"/>
      <c r="P157" s="229">
        <f>O157*H157</f>
        <v>0</v>
      </c>
      <c r="Q157" s="229">
        <v>0.55000000000000004</v>
      </c>
      <c r="R157" s="229">
        <f>Q157*H157</f>
        <v>0.15125000000000002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155</v>
      </c>
      <c r="AT157" s="231" t="s">
        <v>275</v>
      </c>
      <c r="AU157" s="231" t="s">
        <v>86</v>
      </c>
      <c r="AY157" s="17" t="s">
        <v>123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84</v>
      </c>
      <c r="BK157" s="232">
        <f>ROUND(I157*H157,2)</f>
        <v>0</v>
      </c>
      <c r="BL157" s="17" t="s">
        <v>122</v>
      </c>
      <c r="BM157" s="231" t="s">
        <v>829</v>
      </c>
    </row>
    <row r="158" s="13" customFormat="1">
      <c r="A158" s="13"/>
      <c r="B158" s="239"/>
      <c r="C158" s="240"/>
      <c r="D158" s="241" t="s">
        <v>209</v>
      </c>
      <c r="E158" s="242" t="s">
        <v>1</v>
      </c>
      <c r="F158" s="243" t="s">
        <v>830</v>
      </c>
      <c r="G158" s="240"/>
      <c r="H158" s="244">
        <v>0.27500000000000002</v>
      </c>
      <c r="I158" s="245"/>
      <c r="J158" s="240"/>
      <c r="K158" s="240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209</v>
      </c>
      <c r="AU158" s="250" t="s">
        <v>86</v>
      </c>
      <c r="AV158" s="13" t="s">
        <v>86</v>
      </c>
      <c r="AW158" s="13" t="s">
        <v>32</v>
      </c>
      <c r="AX158" s="13" t="s">
        <v>76</v>
      </c>
      <c r="AY158" s="250" t="s">
        <v>123</v>
      </c>
    </row>
    <row r="159" s="14" customFormat="1">
      <c r="A159" s="14"/>
      <c r="B159" s="251"/>
      <c r="C159" s="252"/>
      <c r="D159" s="241" t="s">
        <v>209</v>
      </c>
      <c r="E159" s="253" t="s">
        <v>1</v>
      </c>
      <c r="F159" s="254" t="s">
        <v>228</v>
      </c>
      <c r="G159" s="252"/>
      <c r="H159" s="255">
        <v>0.27500000000000002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1" t="s">
        <v>209</v>
      </c>
      <c r="AU159" s="261" t="s">
        <v>86</v>
      </c>
      <c r="AV159" s="14" t="s">
        <v>122</v>
      </c>
      <c r="AW159" s="14" t="s">
        <v>32</v>
      </c>
      <c r="AX159" s="14" t="s">
        <v>84</v>
      </c>
      <c r="AY159" s="261" t="s">
        <v>123</v>
      </c>
    </row>
    <row r="160" s="2" customFormat="1" ht="14.4" customHeight="1">
      <c r="A160" s="38"/>
      <c r="B160" s="39"/>
      <c r="C160" s="273" t="s">
        <v>270</v>
      </c>
      <c r="D160" s="273" t="s">
        <v>275</v>
      </c>
      <c r="E160" s="274" t="s">
        <v>831</v>
      </c>
      <c r="F160" s="275" t="s">
        <v>832</v>
      </c>
      <c r="G160" s="276" t="s">
        <v>833</v>
      </c>
      <c r="H160" s="277">
        <v>4.04</v>
      </c>
      <c r="I160" s="278"/>
      <c r="J160" s="279">
        <f>ROUND(I160*H160,2)</f>
        <v>0</v>
      </c>
      <c r="K160" s="280"/>
      <c r="L160" s="281"/>
      <c r="M160" s="282" t="s">
        <v>1</v>
      </c>
      <c r="N160" s="283" t="s">
        <v>41</v>
      </c>
      <c r="O160" s="91"/>
      <c r="P160" s="229">
        <f>O160*H160</f>
        <v>0</v>
      </c>
      <c r="Q160" s="229">
        <v>0.00040000000000000002</v>
      </c>
      <c r="R160" s="229">
        <f>Q160*H160</f>
        <v>0.001616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155</v>
      </c>
      <c r="AT160" s="231" t="s">
        <v>275</v>
      </c>
      <c r="AU160" s="231" t="s">
        <v>86</v>
      </c>
      <c r="AY160" s="17" t="s">
        <v>123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84</v>
      </c>
      <c r="BK160" s="232">
        <f>ROUND(I160*H160,2)</f>
        <v>0</v>
      </c>
      <c r="BL160" s="17" t="s">
        <v>122</v>
      </c>
      <c r="BM160" s="231" t="s">
        <v>834</v>
      </c>
    </row>
    <row r="161" s="13" customFormat="1">
      <c r="A161" s="13"/>
      <c r="B161" s="239"/>
      <c r="C161" s="240"/>
      <c r="D161" s="241" t="s">
        <v>209</v>
      </c>
      <c r="E161" s="240"/>
      <c r="F161" s="243" t="s">
        <v>835</v>
      </c>
      <c r="G161" s="240"/>
      <c r="H161" s="244">
        <v>4.04</v>
      </c>
      <c r="I161" s="245"/>
      <c r="J161" s="240"/>
      <c r="K161" s="240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209</v>
      </c>
      <c r="AU161" s="250" t="s">
        <v>86</v>
      </c>
      <c r="AV161" s="13" t="s">
        <v>86</v>
      </c>
      <c r="AW161" s="13" t="s">
        <v>4</v>
      </c>
      <c r="AX161" s="13" t="s">
        <v>84</v>
      </c>
      <c r="AY161" s="250" t="s">
        <v>123</v>
      </c>
    </row>
    <row r="162" s="12" customFormat="1" ht="22.8" customHeight="1">
      <c r="A162" s="12"/>
      <c r="B162" s="203"/>
      <c r="C162" s="204"/>
      <c r="D162" s="205" t="s">
        <v>75</v>
      </c>
      <c r="E162" s="217" t="s">
        <v>159</v>
      </c>
      <c r="F162" s="217" t="s">
        <v>403</v>
      </c>
      <c r="G162" s="204"/>
      <c r="H162" s="204"/>
      <c r="I162" s="207"/>
      <c r="J162" s="218">
        <f>BK162</f>
        <v>0</v>
      </c>
      <c r="K162" s="204"/>
      <c r="L162" s="209"/>
      <c r="M162" s="210"/>
      <c r="N162" s="211"/>
      <c r="O162" s="211"/>
      <c r="P162" s="212">
        <f>SUM(P163:P174)</f>
        <v>0</v>
      </c>
      <c r="Q162" s="211"/>
      <c r="R162" s="212">
        <f>SUM(R163:R174)</f>
        <v>0.22561499999999998</v>
      </c>
      <c r="S162" s="211"/>
      <c r="T162" s="213">
        <f>SUM(T163:T174)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4" t="s">
        <v>84</v>
      </c>
      <c r="AT162" s="215" t="s">
        <v>75</v>
      </c>
      <c r="AU162" s="215" t="s">
        <v>84</v>
      </c>
      <c r="AY162" s="214" t="s">
        <v>123</v>
      </c>
      <c r="BK162" s="216">
        <f>SUM(BK163:BK174)</f>
        <v>0</v>
      </c>
    </row>
    <row r="163" s="2" customFormat="1" ht="24.15" customHeight="1">
      <c r="A163" s="38"/>
      <c r="B163" s="39"/>
      <c r="C163" s="219" t="s">
        <v>274</v>
      </c>
      <c r="D163" s="219" t="s">
        <v>126</v>
      </c>
      <c r="E163" s="220" t="s">
        <v>836</v>
      </c>
      <c r="F163" s="221" t="s">
        <v>837</v>
      </c>
      <c r="G163" s="222" t="s">
        <v>204</v>
      </c>
      <c r="H163" s="223">
        <v>134.5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41</v>
      </c>
      <c r="O163" s="91"/>
      <c r="P163" s="229">
        <f>O163*H163</f>
        <v>0</v>
      </c>
      <c r="Q163" s="229">
        <v>0.00046999999999999999</v>
      </c>
      <c r="R163" s="229">
        <f>Q163*H163</f>
        <v>0.063214999999999993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122</v>
      </c>
      <c r="AT163" s="231" t="s">
        <v>126</v>
      </c>
      <c r="AU163" s="231" t="s">
        <v>86</v>
      </c>
      <c r="AY163" s="17" t="s">
        <v>123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84</v>
      </c>
      <c r="BK163" s="232">
        <f>ROUND(I163*H163,2)</f>
        <v>0</v>
      </c>
      <c r="BL163" s="17" t="s">
        <v>122</v>
      </c>
      <c r="BM163" s="231" t="s">
        <v>838</v>
      </c>
    </row>
    <row r="164" s="13" customFormat="1">
      <c r="A164" s="13"/>
      <c r="B164" s="239"/>
      <c r="C164" s="240"/>
      <c r="D164" s="241" t="s">
        <v>209</v>
      </c>
      <c r="E164" s="242" t="s">
        <v>1</v>
      </c>
      <c r="F164" s="243" t="s">
        <v>839</v>
      </c>
      <c r="G164" s="240"/>
      <c r="H164" s="244">
        <v>4.5</v>
      </c>
      <c r="I164" s="245"/>
      <c r="J164" s="240"/>
      <c r="K164" s="240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209</v>
      </c>
      <c r="AU164" s="250" t="s">
        <v>86</v>
      </c>
      <c r="AV164" s="13" t="s">
        <v>86</v>
      </c>
      <c r="AW164" s="13" t="s">
        <v>32</v>
      </c>
      <c r="AX164" s="13" t="s">
        <v>76</v>
      </c>
      <c r="AY164" s="250" t="s">
        <v>123</v>
      </c>
    </row>
    <row r="165" s="13" customFormat="1">
      <c r="A165" s="13"/>
      <c r="B165" s="239"/>
      <c r="C165" s="240"/>
      <c r="D165" s="241" t="s">
        <v>209</v>
      </c>
      <c r="E165" s="242" t="s">
        <v>1</v>
      </c>
      <c r="F165" s="243" t="s">
        <v>840</v>
      </c>
      <c r="G165" s="240"/>
      <c r="H165" s="244">
        <v>130</v>
      </c>
      <c r="I165" s="245"/>
      <c r="J165" s="240"/>
      <c r="K165" s="240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209</v>
      </c>
      <c r="AU165" s="250" t="s">
        <v>86</v>
      </c>
      <c r="AV165" s="13" t="s">
        <v>86</v>
      </c>
      <c r="AW165" s="13" t="s">
        <v>32</v>
      </c>
      <c r="AX165" s="13" t="s">
        <v>76</v>
      </c>
      <c r="AY165" s="250" t="s">
        <v>123</v>
      </c>
    </row>
    <row r="166" s="14" customFormat="1">
      <c r="A166" s="14"/>
      <c r="B166" s="251"/>
      <c r="C166" s="252"/>
      <c r="D166" s="241" t="s">
        <v>209</v>
      </c>
      <c r="E166" s="253" t="s">
        <v>1</v>
      </c>
      <c r="F166" s="254" t="s">
        <v>228</v>
      </c>
      <c r="G166" s="252"/>
      <c r="H166" s="255">
        <v>134.5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1" t="s">
        <v>209</v>
      </c>
      <c r="AU166" s="261" t="s">
        <v>86</v>
      </c>
      <c r="AV166" s="14" t="s">
        <v>122</v>
      </c>
      <c r="AW166" s="14" t="s">
        <v>32</v>
      </c>
      <c r="AX166" s="14" t="s">
        <v>84</v>
      </c>
      <c r="AY166" s="261" t="s">
        <v>123</v>
      </c>
    </row>
    <row r="167" s="2" customFormat="1" ht="24.15" customHeight="1">
      <c r="A167" s="38"/>
      <c r="B167" s="39"/>
      <c r="C167" s="219" t="s">
        <v>281</v>
      </c>
      <c r="D167" s="219" t="s">
        <v>126</v>
      </c>
      <c r="E167" s="220" t="s">
        <v>841</v>
      </c>
      <c r="F167" s="221" t="s">
        <v>842</v>
      </c>
      <c r="G167" s="222" t="s">
        <v>322</v>
      </c>
      <c r="H167" s="223">
        <v>24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41</v>
      </c>
      <c r="O167" s="91"/>
      <c r="P167" s="229">
        <f>O167*H167</f>
        <v>0</v>
      </c>
      <c r="Q167" s="229">
        <v>0.00014999999999999999</v>
      </c>
      <c r="R167" s="229">
        <f>Q167*H167</f>
        <v>0.0035999999999999999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122</v>
      </c>
      <c r="AT167" s="231" t="s">
        <v>126</v>
      </c>
      <c r="AU167" s="231" t="s">
        <v>86</v>
      </c>
      <c r="AY167" s="17" t="s">
        <v>123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84</v>
      </c>
      <c r="BK167" s="232">
        <f>ROUND(I167*H167,2)</f>
        <v>0</v>
      </c>
      <c r="BL167" s="17" t="s">
        <v>122</v>
      </c>
      <c r="BM167" s="231" t="s">
        <v>843</v>
      </c>
    </row>
    <row r="168" s="13" customFormat="1">
      <c r="A168" s="13"/>
      <c r="B168" s="239"/>
      <c r="C168" s="240"/>
      <c r="D168" s="241" t="s">
        <v>209</v>
      </c>
      <c r="E168" s="242" t="s">
        <v>1</v>
      </c>
      <c r="F168" s="243" t="s">
        <v>844</v>
      </c>
      <c r="G168" s="240"/>
      <c r="H168" s="244">
        <v>24</v>
      </c>
      <c r="I168" s="245"/>
      <c r="J168" s="240"/>
      <c r="K168" s="240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209</v>
      </c>
      <c r="AU168" s="250" t="s">
        <v>86</v>
      </c>
      <c r="AV168" s="13" t="s">
        <v>86</v>
      </c>
      <c r="AW168" s="13" t="s">
        <v>32</v>
      </c>
      <c r="AX168" s="13" t="s">
        <v>84</v>
      </c>
      <c r="AY168" s="250" t="s">
        <v>123</v>
      </c>
    </row>
    <row r="169" s="2" customFormat="1" ht="14.4" customHeight="1">
      <c r="A169" s="38"/>
      <c r="B169" s="39"/>
      <c r="C169" s="273" t="s">
        <v>287</v>
      </c>
      <c r="D169" s="273" t="s">
        <v>275</v>
      </c>
      <c r="E169" s="274" t="s">
        <v>845</v>
      </c>
      <c r="F169" s="275" t="s">
        <v>846</v>
      </c>
      <c r="G169" s="276" t="s">
        <v>264</v>
      </c>
      <c r="H169" s="277">
        <v>0.028000000000000001</v>
      </c>
      <c r="I169" s="278"/>
      <c r="J169" s="279">
        <f>ROUND(I169*H169,2)</f>
        <v>0</v>
      </c>
      <c r="K169" s="280"/>
      <c r="L169" s="281"/>
      <c r="M169" s="282" t="s">
        <v>1</v>
      </c>
      <c r="N169" s="283" t="s">
        <v>41</v>
      </c>
      <c r="O169" s="91"/>
      <c r="P169" s="229">
        <f>O169*H169</f>
        <v>0</v>
      </c>
      <c r="Q169" s="229">
        <v>1</v>
      </c>
      <c r="R169" s="229">
        <f>Q169*H169</f>
        <v>0.028000000000000001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155</v>
      </c>
      <c r="AT169" s="231" t="s">
        <v>275</v>
      </c>
      <c r="AU169" s="231" t="s">
        <v>86</v>
      </c>
      <c r="AY169" s="17" t="s">
        <v>123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84</v>
      </c>
      <c r="BK169" s="232">
        <f>ROUND(I169*H169,2)</f>
        <v>0</v>
      </c>
      <c r="BL169" s="17" t="s">
        <v>122</v>
      </c>
      <c r="BM169" s="231" t="s">
        <v>847</v>
      </c>
    </row>
    <row r="170" s="13" customFormat="1">
      <c r="A170" s="13"/>
      <c r="B170" s="239"/>
      <c r="C170" s="240"/>
      <c r="D170" s="241" t="s">
        <v>209</v>
      </c>
      <c r="E170" s="242" t="s">
        <v>1</v>
      </c>
      <c r="F170" s="243" t="s">
        <v>848</v>
      </c>
      <c r="G170" s="240"/>
      <c r="H170" s="244">
        <v>0.028000000000000001</v>
      </c>
      <c r="I170" s="245"/>
      <c r="J170" s="240"/>
      <c r="K170" s="240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209</v>
      </c>
      <c r="AU170" s="250" t="s">
        <v>86</v>
      </c>
      <c r="AV170" s="13" t="s">
        <v>86</v>
      </c>
      <c r="AW170" s="13" t="s">
        <v>32</v>
      </c>
      <c r="AX170" s="13" t="s">
        <v>84</v>
      </c>
      <c r="AY170" s="250" t="s">
        <v>123</v>
      </c>
    </row>
    <row r="171" s="2" customFormat="1" ht="14.4" customHeight="1">
      <c r="A171" s="38"/>
      <c r="B171" s="39"/>
      <c r="C171" s="273" t="s">
        <v>293</v>
      </c>
      <c r="D171" s="273" t="s">
        <v>275</v>
      </c>
      <c r="E171" s="274" t="s">
        <v>849</v>
      </c>
      <c r="F171" s="275" t="s">
        <v>850</v>
      </c>
      <c r="G171" s="276" t="s">
        <v>264</v>
      </c>
      <c r="H171" s="277">
        <v>0.129</v>
      </c>
      <c r="I171" s="278"/>
      <c r="J171" s="279">
        <f>ROUND(I171*H171,2)</f>
        <v>0</v>
      </c>
      <c r="K171" s="280"/>
      <c r="L171" s="281"/>
      <c r="M171" s="282" t="s">
        <v>1</v>
      </c>
      <c r="N171" s="283" t="s">
        <v>41</v>
      </c>
      <c r="O171" s="91"/>
      <c r="P171" s="229">
        <f>O171*H171</f>
        <v>0</v>
      </c>
      <c r="Q171" s="229">
        <v>1</v>
      </c>
      <c r="R171" s="229">
        <f>Q171*H171</f>
        <v>0.129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155</v>
      </c>
      <c r="AT171" s="231" t="s">
        <v>275</v>
      </c>
      <c r="AU171" s="231" t="s">
        <v>86</v>
      </c>
      <c r="AY171" s="17" t="s">
        <v>123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84</v>
      </c>
      <c r="BK171" s="232">
        <f>ROUND(I171*H171,2)</f>
        <v>0</v>
      </c>
      <c r="BL171" s="17" t="s">
        <v>122</v>
      </c>
      <c r="BM171" s="231" t="s">
        <v>851</v>
      </c>
    </row>
    <row r="172" s="13" customFormat="1">
      <c r="A172" s="13"/>
      <c r="B172" s="239"/>
      <c r="C172" s="240"/>
      <c r="D172" s="241" t="s">
        <v>209</v>
      </c>
      <c r="E172" s="242" t="s">
        <v>1</v>
      </c>
      <c r="F172" s="243" t="s">
        <v>852</v>
      </c>
      <c r="G172" s="240"/>
      <c r="H172" s="244">
        <v>0.129</v>
      </c>
      <c r="I172" s="245"/>
      <c r="J172" s="240"/>
      <c r="K172" s="240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209</v>
      </c>
      <c r="AU172" s="250" t="s">
        <v>86</v>
      </c>
      <c r="AV172" s="13" t="s">
        <v>86</v>
      </c>
      <c r="AW172" s="13" t="s">
        <v>32</v>
      </c>
      <c r="AX172" s="13" t="s">
        <v>84</v>
      </c>
      <c r="AY172" s="250" t="s">
        <v>123</v>
      </c>
    </row>
    <row r="173" s="2" customFormat="1" ht="24.15" customHeight="1">
      <c r="A173" s="38"/>
      <c r="B173" s="39"/>
      <c r="C173" s="219" t="s">
        <v>7</v>
      </c>
      <c r="D173" s="219" t="s">
        <v>126</v>
      </c>
      <c r="E173" s="220" t="s">
        <v>841</v>
      </c>
      <c r="F173" s="221" t="s">
        <v>842</v>
      </c>
      <c r="G173" s="222" t="s">
        <v>322</v>
      </c>
      <c r="H173" s="223">
        <v>12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41</v>
      </c>
      <c r="O173" s="91"/>
      <c r="P173" s="229">
        <f>O173*H173</f>
        <v>0</v>
      </c>
      <c r="Q173" s="229">
        <v>0.00014999999999999999</v>
      </c>
      <c r="R173" s="229">
        <f>Q173*H173</f>
        <v>0.0018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122</v>
      </c>
      <c r="AT173" s="231" t="s">
        <v>126</v>
      </c>
      <c r="AU173" s="231" t="s">
        <v>86</v>
      </c>
      <c r="AY173" s="17" t="s">
        <v>123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84</v>
      </c>
      <c r="BK173" s="232">
        <f>ROUND(I173*H173,2)</f>
        <v>0</v>
      </c>
      <c r="BL173" s="17" t="s">
        <v>122</v>
      </c>
      <c r="BM173" s="231" t="s">
        <v>853</v>
      </c>
    </row>
    <row r="174" s="13" customFormat="1">
      <c r="A174" s="13"/>
      <c r="B174" s="239"/>
      <c r="C174" s="240"/>
      <c r="D174" s="241" t="s">
        <v>209</v>
      </c>
      <c r="E174" s="242" t="s">
        <v>1</v>
      </c>
      <c r="F174" s="243" t="s">
        <v>854</v>
      </c>
      <c r="G174" s="240"/>
      <c r="H174" s="244">
        <v>12</v>
      </c>
      <c r="I174" s="245"/>
      <c r="J174" s="240"/>
      <c r="K174" s="240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209</v>
      </c>
      <c r="AU174" s="250" t="s">
        <v>86</v>
      </c>
      <c r="AV174" s="13" t="s">
        <v>86</v>
      </c>
      <c r="AW174" s="13" t="s">
        <v>32</v>
      </c>
      <c r="AX174" s="13" t="s">
        <v>84</v>
      </c>
      <c r="AY174" s="250" t="s">
        <v>123</v>
      </c>
    </row>
    <row r="175" s="12" customFormat="1" ht="22.8" customHeight="1">
      <c r="A175" s="12"/>
      <c r="B175" s="203"/>
      <c r="C175" s="204"/>
      <c r="D175" s="205" t="s">
        <v>75</v>
      </c>
      <c r="E175" s="217" t="s">
        <v>586</v>
      </c>
      <c r="F175" s="217" t="s">
        <v>587</v>
      </c>
      <c r="G175" s="204"/>
      <c r="H175" s="204"/>
      <c r="I175" s="207"/>
      <c r="J175" s="218">
        <f>BK175</f>
        <v>0</v>
      </c>
      <c r="K175" s="204"/>
      <c r="L175" s="209"/>
      <c r="M175" s="210"/>
      <c r="N175" s="211"/>
      <c r="O175" s="211"/>
      <c r="P175" s="212">
        <f>P176</f>
        <v>0</v>
      </c>
      <c r="Q175" s="211"/>
      <c r="R175" s="212">
        <f>R176</f>
        <v>0</v>
      </c>
      <c r="S175" s="211"/>
      <c r="T175" s="213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4" t="s">
        <v>84</v>
      </c>
      <c r="AT175" s="215" t="s">
        <v>75</v>
      </c>
      <c r="AU175" s="215" t="s">
        <v>84</v>
      </c>
      <c r="AY175" s="214" t="s">
        <v>123</v>
      </c>
      <c r="BK175" s="216">
        <f>BK176</f>
        <v>0</v>
      </c>
    </row>
    <row r="176" s="2" customFormat="1" ht="24.15" customHeight="1">
      <c r="A176" s="38"/>
      <c r="B176" s="39"/>
      <c r="C176" s="219" t="s">
        <v>300</v>
      </c>
      <c r="D176" s="219" t="s">
        <v>126</v>
      </c>
      <c r="E176" s="220" t="s">
        <v>855</v>
      </c>
      <c r="F176" s="221" t="s">
        <v>856</v>
      </c>
      <c r="G176" s="222" t="s">
        <v>264</v>
      </c>
      <c r="H176" s="223">
        <v>508.262</v>
      </c>
      <c r="I176" s="224"/>
      <c r="J176" s="225">
        <f>ROUND(I176*H176,2)</f>
        <v>0</v>
      </c>
      <c r="K176" s="226"/>
      <c r="L176" s="44"/>
      <c r="M176" s="233" t="s">
        <v>1</v>
      </c>
      <c r="N176" s="234" t="s">
        <v>41</v>
      </c>
      <c r="O176" s="235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122</v>
      </c>
      <c r="AT176" s="231" t="s">
        <v>126</v>
      </c>
      <c r="AU176" s="231" t="s">
        <v>86</v>
      </c>
      <c r="AY176" s="17" t="s">
        <v>123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84</v>
      </c>
      <c r="BK176" s="232">
        <f>ROUND(I176*H176,2)</f>
        <v>0</v>
      </c>
      <c r="BL176" s="17" t="s">
        <v>122</v>
      </c>
      <c r="BM176" s="231" t="s">
        <v>857</v>
      </c>
    </row>
    <row r="177" s="2" customFormat="1" ht="6.96" customHeight="1">
      <c r="A177" s="38"/>
      <c r="B177" s="66"/>
      <c r="C177" s="67"/>
      <c r="D177" s="67"/>
      <c r="E177" s="67"/>
      <c r="F177" s="67"/>
      <c r="G177" s="67"/>
      <c r="H177" s="67"/>
      <c r="I177" s="67"/>
      <c r="J177" s="67"/>
      <c r="K177" s="67"/>
      <c r="L177" s="44"/>
      <c r="M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</row>
  </sheetData>
  <sheetProtection sheet="1" autoFilter="0" formatColumns="0" formatRows="0" objects="1" scenarios="1" spinCount="100000" saltValue="8UFb4LQI4BT7+sGeQhnbqbNJzQiwolVMzAS9zkldRDeh/tVVFt2S59l/c8CbGyR+CkZ2VzxoiJANGT2Yca410Q==" hashValue="Y4zTSb801eYWnsYYtxbR8y/nvFecnqOwZDGdoSPHWy+rU29AY9JJNftETU9v/W4U40j8FXCaCEQ3xmb8wcr/Yg==" algorithmName="SHA-512" password="CC35"/>
  <autoFilter ref="C121:K17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20"/>
    </row>
    <row r="4" s="1" customFormat="1" ht="24.96" customHeight="1">
      <c r="B4" s="20"/>
      <c r="C4" s="138" t="s">
        <v>858</v>
      </c>
      <c r="H4" s="20"/>
    </row>
    <row r="5" s="1" customFormat="1" ht="12" customHeight="1">
      <c r="B5" s="20"/>
      <c r="C5" s="284" t="s">
        <v>13</v>
      </c>
      <c r="D5" s="147" t="s">
        <v>14</v>
      </c>
      <c r="E5" s="1"/>
      <c r="F5" s="1"/>
      <c r="H5" s="20"/>
    </row>
    <row r="6" s="1" customFormat="1" ht="36.96" customHeight="1">
      <c r="B6" s="20"/>
      <c r="C6" s="285" t="s">
        <v>16</v>
      </c>
      <c r="D6" s="286" t="s">
        <v>17</v>
      </c>
      <c r="E6" s="1"/>
      <c r="F6" s="1"/>
      <c r="H6" s="20"/>
    </row>
    <row r="7" s="1" customFormat="1" ht="16.5" customHeight="1">
      <c r="B7" s="20"/>
      <c r="C7" s="140" t="s">
        <v>22</v>
      </c>
      <c r="D7" s="144" t="str">
        <f>'Rekapitulace stavby'!AN8</f>
        <v>3. 6. 2021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1"/>
      <c r="B9" s="287"/>
      <c r="C9" s="288" t="s">
        <v>57</v>
      </c>
      <c r="D9" s="289" t="s">
        <v>58</v>
      </c>
      <c r="E9" s="289" t="s">
        <v>110</v>
      </c>
      <c r="F9" s="290" t="s">
        <v>859</v>
      </c>
      <c r="G9" s="191"/>
      <c r="H9" s="287"/>
    </row>
    <row r="10" s="2" customFormat="1" ht="26.4" customHeight="1">
      <c r="A10" s="38"/>
      <c r="B10" s="44"/>
      <c r="C10" s="291" t="s">
        <v>860</v>
      </c>
      <c r="D10" s="291" t="s">
        <v>88</v>
      </c>
      <c r="E10" s="38"/>
      <c r="F10" s="38"/>
      <c r="G10" s="38"/>
      <c r="H10" s="44"/>
    </row>
    <row r="11" s="2" customFormat="1" ht="16.8" customHeight="1">
      <c r="A11" s="38"/>
      <c r="B11" s="44"/>
      <c r="C11" s="292" t="s">
        <v>179</v>
      </c>
      <c r="D11" s="293" t="s">
        <v>1</v>
      </c>
      <c r="E11" s="294" t="s">
        <v>1</v>
      </c>
      <c r="F11" s="295">
        <v>16.626000000000001</v>
      </c>
      <c r="G11" s="38"/>
      <c r="H11" s="44"/>
    </row>
    <row r="12" s="2" customFormat="1">
      <c r="A12" s="38"/>
      <c r="B12" s="44"/>
      <c r="C12" s="296" t="s">
        <v>179</v>
      </c>
      <c r="D12" s="296" t="s">
        <v>240</v>
      </c>
      <c r="E12" s="17" t="s">
        <v>1</v>
      </c>
      <c r="F12" s="297">
        <v>16.626000000000001</v>
      </c>
      <c r="G12" s="38"/>
      <c r="H12" s="44"/>
    </row>
    <row r="13" s="2" customFormat="1" ht="16.8" customHeight="1">
      <c r="A13" s="38"/>
      <c r="B13" s="44"/>
      <c r="C13" s="298" t="s">
        <v>861</v>
      </c>
      <c r="D13" s="38"/>
      <c r="E13" s="38"/>
      <c r="F13" s="38"/>
      <c r="G13" s="38"/>
      <c r="H13" s="44"/>
    </row>
    <row r="14" s="2" customFormat="1">
      <c r="A14" s="38"/>
      <c r="B14" s="44"/>
      <c r="C14" s="296" t="s">
        <v>234</v>
      </c>
      <c r="D14" s="296" t="s">
        <v>235</v>
      </c>
      <c r="E14" s="17" t="s">
        <v>231</v>
      </c>
      <c r="F14" s="297">
        <v>100.476</v>
      </c>
      <c r="G14" s="38"/>
      <c r="H14" s="44"/>
    </row>
    <row r="15" s="2" customFormat="1">
      <c r="A15" s="38"/>
      <c r="B15" s="44"/>
      <c r="C15" s="296" t="s">
        <v>252</v>
      </c>
      <c r="D15" s="296" t="s">
        <v>253</v>
      </c>
      <c r="E15" s="17" t="s">
        <v>231</v>
      </c>
      <c r="F15" s="297">
        <v>227.226</v>
      </c>
      <c r="G15" s="38"/>
      <c r="H15" s="44"/>
    </row>
    <row r="16" s="2" customFormat="1" ht="16.8" customHeight="1">
      <c r="A16" s="38"/>
      <c r="B16" s="44"/>
      <c r="C16" s="292" t="s">
        <v>181</v>
      </c>
      <c r="D16" s="293" t="s">
        <v>1</v>
      </c>
      <c r="E16" s="294" t="s">
        <v>1</v>
      </c>
      <c r="F16" s="295">
        <v>167.69999999999999</v>
      </c>
      <c r="G16" s="38"/>
      <c r="H16" s="44"/>
    </row>
    <row r="17" s="2" customFormat="1" ht="16.8" customHeight="1">
      <c r="A17" s="38"/>
      <c r="B17" s="44"/>
      <c r="C17" s="296" t="s">
        <v>181</v>
      </c>
      <c r="D17" s="296" t="s">
        <v>237</v>
      </c>
      <c r="E17" s="17" t="s">
        <v>1</v>
      </c>
      <c r="F17" s="297">
        <v>167.69999999999999</v>
      </c>
      <c r="G17" s="38"/>
      <c r="H17" s="44"/>
    </row>
    <row r="18" s="2" customFormat="1" ht="16.8" customHeight="1">
      <c r="A18" s="38"/>
      <c r="B18" s="44"/>
      <c r="C18" s="298" t="s">
        <v>861</v>
      </c>
      <c r="D18" s="38"/>
      <c r="E18" s="38"/>
      <c r="F18" s="38"/>
      <c r="G18" s="38"/>
      <c r="H18" s="44"/>
    </row>
    <row r="19" s="2" customFormat="1">
      <c r="A19" s="38"/>
      <c r="B19" s="44"/>
      <c r="C19" s="296" t="s">
        <v>234</v>
      </c>
      <c r="D19" s="296" t="s">
        <v>235</v>
      </c>
      <c r="E19" s="17" t="s">
        <v>231</v>
      </c>
      <c r="F19" s="297">
        <v>100.476</v>
      </c>
      <c r="G19" s="38"/>
      <c r="H19" s="44"/>
    </row>
    <row r="20" s="2" customFormat="1">
      <c r="A20" s="38"/>
      <c r="B20" s="44"/>
      <c r="C20" s="296" t="s">
        <v>241</v>
      </c>
      <c r="D20" s="296" t="s">
        <v>242</v>
      </c>
      <c r="E20" s="17" t="s">
        <v>231</v>
      </c>
      <c r="F20" s="297">
        <v>83.849999999999994</v>
      </c>
      <c r="G20" s="38"/>
      <c r="H20" s="44"/>
    </row>
    <row r="21" s="2" customFormat="1">
      <c r="A21" s="38"/>
      <c r="B21" s="44"/>
      <c r="C21" s="296" t="s">
        <v>252</v>
      </c>
      <c r="D21" s="296" t="s">
        <v>253</v>
      </c>
      <c r="E21" s="17" t="s">
        <v>231</v>
      </c>
      <c r="F21" s="297">
        <v>227.226</v>
      </c>
      <c r="G21" s="38"/>
      <c r="H21" s="44"/>
    </row>
    <row r="22" s="2" customFormat="1" ht="16.8" customHeight="1">
      <c r="A22" s="38"/>
      <c r="B22" s="44"/>
      <c r="C22" s="292" t="s">
        <v>183</v>
      </c>
      <c r="D22" s="293" t="s">
        <v>1</v>
      </c>
      <c r="E22" s="294" t="s">
        <v>1</v>
      </c>
      <c r="F22" s="295">
        <v>227.226</v>
      </c>
      <c r="G22" s="38"/>
      <c r="H22" s="44"/>
    </row>
    <row r="23" s="2" customFormat="1" ht="16.8" customHeight="1">
      <c r="A23" s="38"/>
      <c r="B23" s="44"/>
      <c r="C23" s="296" t="s">
        <v>1</v>
      </c>
      <c r="D23" s="296" t="s">
        <v>255</v>
      </c>
      <c r="E23" s="17" t="s">
        <v>1</v>
      </c>
      <c r="F23" s="297">
        <v>42.899999999999999</v>
      </c>
      <c r="G23" s="38"/>
      <c r="H23" s="44"/>
    </row>
    <row r="24" s="2" customFormat="1" ht="16.8" customHeight="1">
      <c r="A24" s="38"/>
      <c r="B24" s="44"/>
      <c r="C24" s="296" t="s">
        <v>1</v>
      </c>
      <c r="D24" s="296" t="s">
        <v>256</v>
      </c>
      <c r="E24" s="17" t="s">
        <v>1</v>
      </c>
      <c r="F24" s="297">
        <v>184.32599999999999</v>
      </c>
      <c r="G24" s="38"/>
      <c r="H24" s="44"/>
    </row>
    <row r="25" s="2" customFormat="1" ht="16.8" customHeight="1">
      <c r="A25" s="38"/>
      <c r="B25" s="44"/>
      <c r="C25" s="296" t="s">
        <v>183</v>
      </c>
      <c r="D25" s="296" t="s">
        <v>228</v>
      </c>
      <c r="E25" s="17" t="s">
        <v>1</v>
      </c>
      <c r="F25" s="297">
        <v>227.226</v>
      </c>
      <c r="G25" s="38"/>
      <c r="H25" s="44"/>
    </row>
    <row r="26" s="2" customFormat="1" ht="16.8" customHeight="1">
      <c r="A26" s="38"/>
      <c r="B26" s="44"/>
      <c r="C26" s="298" t="s">
        <v>861</v>
      </c>
      <c r="D26" s="38"/>
      <c r="E26" s="38"/>
      <c r="F26" s="38"/>
      <c r="G26" s="38"/>
      <c r="H26" s="44"/>
    </row>
    <row r="27" s="2" customFormat="1">
      <c r="A27" s="38"/>
      <c r="B27" s="44"/>
      <c r="C27" s="296" t="s">
        <v>252</v>
      </c>
      <c r="D27" s="296" t="s">
        <v>253</v>
      </c>
      <c r="E27" s="17" t="s">
        <v>231</v>
      </c>
      <c r="F27" s="297">
        <v>227.226</v>
      </c>
      <c r="G27" s="38"/>
      <c r="H27" s="44"/>
    </row>
    <row r="28" s="2" customFormat="1" ht="16.8" customHeight="1">
      <c r="A28" s="38"/>
      <c r="B28" s="44"/>
      <c r="C28" s="296" t="s">
        <v>258</v>
      </c>
      <c r="D28" s="296" t="s">
        <v>259</v>
      </c>
      <c r="E28" s="17" t="s">
        <v>231</v>
      </c>
      <c r="F28" s="297">
        <v>227.226</v>
      </c>
      <c r="G28" s="38"/>
      <c r="H28" s="44"/>
    </row>
    <row r="29" s="2" customFormat="1" ht="16.8" customHeight="1">
      <c r="A29" s="38"/>
      <c r="B29" s="44"/>
      <c r="C29" s="296" t="s">
        <v>262</v>
      </c>
      <c r="D29" s="296" t="s">
        <v>263</v>
      </c>
      <c r="E29" s="17" t="s">
        <v>264</v>
      </c>
      <c r="F29" s="297">
        <v>409.007</v>
      </c>
      <c r="G29" s="38"/>
      <c r="H29" s="44"/>
    </row>
    <row r="30" s="2" customFormat="1" ht="16.8" customHeight="1">
      <c r="A30" s="38"/>
      <c r="B30" s="44"/>
      <c r="C30" s="292" t="s">
        <v>185</v>
      </c>
      <c r="D30" s="293" t="s">
        <v>1</v>
      </c>
      <c r="E30" s="294" t="s">
        <v>1</v>
      </c>
      <c r="F30" s="295">
        <v>17.699999999999999</v>
      </c>
      <c r="G30" s="38"/>
      <c r="H30" s="44"/>
    </row>
    <row r="31" s="2" customFormat="1" ht="16.8" customHeight="1">
      <c r="A31" s="38"/>
      <c r="B31" s="44"/>
      <c r="C31" s="296" t="s">
        <v>1</v>
      </c>
      <c r="D31" s="296" t="s">
        <v>291</v>
      </c>
      <c r="E31" s="17" t="s">
        <v>1</v>
      </c>
      <c r="F31" s="297">
        <v>17.699999999999999</v>
      </c>
      <c r="G31" s="38"/>
      <c r="H31" s="44"/>
    </row>
    <row r="32" s="2" customFormat="1" ht="16.8" customHeight="1">
      <c r="A32" s="38"/>
      <c r="B32" s="44"/>
      <c r="C32" s="296" t="s">
        <v>185</v>
      </c>
      <c r="D32" s="296" t="s">
        <v>228</v>
      </c>
      <c r="E32" s="17" t="s">
        <v>1</v>
      </c>
      <c r="F32" s="297">
        <v>17.699999999999999</v>
      </c>
      <c r="G32" s="38"/>
      <c r="H32" s="44"/>
    </row>
    <row r="33" s="2" customFormat="1" ht="16.8" customHeight="1">
      <c r="A33" s="38"/>
      <c r="B33" s="44"/>
      <c r="C33" s="298" t="s">
        <v>861</v>
      </c>
      <c r="D33" s="38"/>
      <c r="E33" s="38"/>
      <c r="F33" s="38"/>
      <c r="G33" s="38"/>
      <c r="H33" s="44"/>
    </row>
    <row r="34" s="2" customFormat="1">
      <c r="A34" s="38"/>
      <c r="B34" s="44"/>
      <c r="C34" s="296" t="s">
        <v>288</v>
      </c>
      <c r="D34" s="296" t="s">
        <v>289</v>
      </c>
      <c r="E34" s="17" t="s">
        <v>231</v>
      </c>
      <c r="F34" s="297">
        <v>8.8499999999999996</v>
      </c>
      <c r="G34" s="38"/>
      <c r="H34" s="44"/>
    </row>
    <row r="35" s="2" customFormat="1">
      <c r="A35" s="38"/>
      <c r="B35" s="44"/>
      <c r="C35" s="296" t="s">
        <v>294</v>
      </c>
      <c r="D35" s="296" t="s">
        <v>295</v>
      </c>
      <c r="E35" s="17" t="s">
        <v>231</v>
      </c>
      <c r="F35" s="297">
        <v>8.8499999999999996</v>
      </c>
      <c r="G35" s="38"/>
      <c r="H35" s="44"/>
    </row>
    <row r="36" s="2" customFormat="1">
      <c r="A36" s="38"/>
      <c r="B36" s="44"/>
      <c r="C36" s="296" t="s">
        <v>297</v>
      </c>
      <c r="D36" s="296" t="s">
        <v>298</v>
      </c>
      <c r="E36" s="17" t="s">
        <v>231</v>
      </c>
      <c r="F36" s="297">
        <v>17.699999999999999</v>
      </c>
      <c r="G36" s="38"/>
      <c r="H36" s="44"/>
    </row>
    <row r="37" s="2" customFormat="1" ht="16.8" customHeight="1">
      <c r="A37" s="38"/>
      <c r="B37" s="44"/>
      <c r="C37" s="296" t="s">
        <v>258</v>
      </c>
      <c r="D37" s="296" t="s">
        <v>259</v>
      </c>
      <c r="E37" s="17" t="s">
        <v>231</v>
      </c>
      <c r="F37" s="297">
        <v>17.699999999999999</v>
      </c>
      <c r="G37" s="38"/>
      <c r="H37" s="44"/>
    </row>
    <row r="38" s="2" customFormat="1" ht="16.8" customHeight="1">
      <c r="A38" s="38"/>
      <c r="B38" s="44"/>
      <c r="C38" s="296" t="s">
        <v>262</v>
      </c>
      <c r="D38" s="296" t="s">
        <v>263</v>
      </c>
      <c r="E38" s="17" t="s">
        <v>264</v>
      </c>
      <c r="F38" s="297">
        <v>31.859999999999999</v>
      </c>
      <c r="G38" s="38"/>
      <c r="H38" s="44"/>
    </row>
    <row r="39" s="2" customFormat="1" ht="26.4" customHeight="1">
      <c r="A39" s="38"/>
      <c r="B39" s="44"/>
      <c r="C39" s="291" t="s">
        <v>862</v>
      </c>
      <c r="D39" s="291" t="s">
        <v>91</v>
      </c>
      <c r="E39" s="38"/>
      <c r="F39" s="38"/>
      <c r="G39" s="38"/>
      <c r="H39" s="44"/>
    </row>
    <row r="40" s="2" customFormat="1" ht="16.8" customHeight="1">
      <c r="A40" s="38"/>
      <c r="B40" s="44"/>
      <c r="C40" s="292" t="s">
        <v>181</v>
      </c>
      <c r="D40" s="293" t="s">
        <v>1</v>
      </c>
      <c r="E40" s="294" t="s">
        <v>1</v>
      </c>
      <c r="F40" s="295">
        <v>13.44</v>
      </c>
      <c r="G40" s="38"/>
      <c r="H40" s="44"/>
    </row>
    <row r="41" s="2" customFormat="1" ht="16.8" customHeight="1">
      <c r="A41" s="38"/>
      <c r="B41" s="44"/>
      <c r="C41" s="296" t="s">
        <v>1</v>
      </c>
      <c r="D41" s="296" t="s">
        <v>608</v>
      </c>
      <c r="E41" s="17" t="s">
        <v>1</v>
      </c>
      <c r="F41" s="297">
        <v>13.44</v>
      </c>
      <c r="G41" s="38"/>
      <c r="H41" s="44"/>
    </row>
    <row r="42" s="2" customFormat="1" ht="16.8" customHeight="1">
      <c r="A42" s="38"/>
      <c r="B42" s="44"/>
      <c r="C42" s="296" t="s">
        <v>181</v>
      </c>
      <c r="D42" s="296" t="s">
        <v>238</v>
      </c>
      <c r="E42" s="17" t="s">
        <v>1</v>
      </c>
      <c r="F42" s="297">
        <v>13.44</v>
      </c>
      <c r="G42" s="38"/>
      <c r="H42" s="44"/>
    </row>
    <row r="43" s="2" customFormat="1" ht="16.8" customHeight="1">
      <c r="A43" s="38"/>
      <c r="B43" s="44"/>
      <c r="C43" s="298" t="s">
        <v>861</v>
      </c>
      <c r="D43" s="38"/>
      <c r="E43" s="38"/>
      <c r="F43" s="38"/>
      <c r="G43" s="38"/>
      <c r="H43" s="44"/>
    </row>
    <row r="44" s="2" customFormat="1">
      <c r="A44" s="38"/>
      <c r="B44" s="44"/>
      <c r="C44" s="296" t="s">
        <v>234</v>
      </c>
      <c r="D44" s="296" t="s">
        <v>235</v>
      </c>
      <c r="E44" s="17" t="s">
        <v>231</v>
      </c>
      <c r="F44" s="297">
        <v>6.7199999999999998</v>
      </c>
      <c r="G44" s="38"/>
      <c r="H44" s="44"/>
    </row>
    <row r="45" s="2" customFormat="1">
      <c r="A45" s="38"/>
      <c r="B45" s="44"/>
      <c r="C45" s="296" t="s">
        <v>241</v>
      </c>
      <c r="D45" s="296" t="s">
        <v>242</v>
      </c>
      <c r="E45" s="17" t="s">
        <v>231</v>
      </c>
      <c r="F45" s="297">
        <v>6.7199999999999998</v>
      </c>
      <c r="G45" s="38"/>
      <c r="H45" s="44"/>
    </row>
    <row r="46" s="2" customFormat="1" ht="16.8" customHeight="1">
      <c r="A46" s="38"/>
      <c r="B46" s="44"/>
      <c r="C46" s="292" t="s">
        <v>183</v>
      </c>
      <c r="D46" s="293" t="s">
        <v>1</v>
      </c>
      <c r="E46" s="294" t="s">
        <v>1</v>
      </c>
      <c r="F46" s="295">
        <v>30.952000000000002</v>
      </c>
      <c r="G46" s="38"/>
      <c r="H46" s="44"/>
    </row>
    <row r="47" s="2" customFormat="1" ht="16.8" customHeight="1">
      <c r="A47" s="38"/>
      <c r="B47" s="44"/>
      <c r="C47" s="298" t="s">
        <v>861</v>
      </c>
      <c r="D47" s="38"/>
      <c r="E47" s="38"/>
      <c r="F47" s="38"/>
      <c r="G47" s="38"/>
      <c r="H47" s="44"/>
    </row>
    <row r="48" s="2" customFormat="1" ht="16.8" customHeight="1">
      <c r="A48" s="38"/>
      <c r="B48" s="44"/>
      <c r="C48" s="296" t="s">
        <v>262</v>
      </c>
      <c r="D48" s="296" t="s">
        <v>263</v>
      </c>
      <c r="E48" s="17" t="s">
        <v>264</v>
      </c>
      <c r="F48" s="297">
        <v>55.713999999999999</v>
      </c>
      <c r="G48" s="38"/>
      <c r="H48" s="44"/>
    </row>
    <row r="49" s="2" customFormat="1" ht="16.8" customHeight="1">
      <c r="A49" s="38"/>
      <c r="B49" s="44"/>
      <c r="C49" s="296" t="s">
        <v>662</v>
      </c>
      <c r="D49" s="296" t="s">
        <v>663</v>
      </c>
      <c r="E49" s="17" t="s">
        <v>231</v>
      </c>
      <c r="F49" s="297">
        <v>30.952000000000002</v>
      </c>
      <c r="G49" s="38"/>
      <c r="H49" s="44"/>
    </row>
    <row r="50" s="2" customFormat="1" ht="16.8" customHeight="1">
      <c r="A50" s="38"/>
      <c r="B50" s="44"/>
      <c r="C50" s="292" t="s">
        <v>610</v>
      </c>
      <c r="D50" s="293" t="s">
        <v>1</v>
      </c>
      <c r="E50" s="294" t="s">
        <v>1</v>
      </c>
      <c r="F50" s="295">
        <v>4.9500000000000002</v>
      </c>
      <c r="G50" s="38"/>
      <c r="H50" s="44"/>
    </row>
    <row r="51" s="2" customFormat="1" ht="16.8" customHeight="1">
      <c r="A51" s="38"/>
      <c r="B51" s="44"/>
      <c r="C51" s="296" t="s">
        <v>610</v>
      </c>
      <c r="D51" s="296" t="s">
        <v>638</v>
      </c>
      <c r="E51" s="17" t="s">
        <v>1</v>
      </c>
      <c r="F51" s="297">
        <v>4.9500000000000002</v>
      </c>
      <c r="G51" s="38"/>
      <c r="H51" s="44"/>
    </row>
    <row r="52" s="2" customFormat="1" ht="16.8" customHeight="1">
      <c r="A52" s="38"/>
      <c r="B52" s="44"/>
      <c r="C52" s="298" t="s">
        <v>861</v>
      </c>
      <c r="D52" s="38"/>
      <c r="E52" s="38"/>
      <c r="F52" s="38"/>
      <c r="G52" s="38"/>
      <c r="H52" s="44"/>
    </row>
    <row r="53" s="2" customFormat="1">
      <c r="A53" s="38"/>
      <c r="B53" s="44"/>
      <c r="C53" s="296" t="s">
        <v>635</v>
      </c>
      <c r="D53" s="296" t="s">
        <v>636</v>
      </c>
      <c r="E53" s="17" t="s">
        <v>231</v>
      </c>
      <c r="F53" s="297">
        <v>4.9500000000000002</v>
      </c>
      <c r="G53" s="38"/>
      <c r="H53" s="44"/>
    </row>
    <row r="54" s="2" customFormat="1" ht="16.8" customHeight="1">
      <c r="A54" s="38"/>
      <c r="B54" s="44"/>
      <c r="C54" s="296" t="s">
        <v>650</v>
      </c>
      <c r="D54" s="296" t="s">
        <v>651</v>
      </c>
      <c r="E54" s="17" t="s">
        <v>231</v>
      </c>
      <c r="F54" s="297">
        <v>8.5500000000000007</v>
      </c>
      <c r="G54" s="38"/>
      <c r="H54" s="44"/>
    </row>
    <row r="55" s="2" customFormat="1">
      <c r="A55" s="38"/>
      <c r="B55" s="44"/>
      <c r="C55" s="296" t="s">
        <v>297</v>
      </c>
      <c r="D55" s="296" t="s">
        <v>298</v>
      </c>
      <c r="E55" s="17" t="s">
        <v>231</v>
      </c>
      <c r="F55" s="297">
        <v>30.952000000000002</v>
      </c>
      <c r="G55" s="38"/>
      <c r="H55" s="44"/>
    </row>
    <row r="56" s="2" customFormat="1" ht="16.8" customHeight="1">
      <c r="A56" s="38"/>
      <c r="B56" s="44"/>
      <c r="C56" s="296" t="s">
        <v>666</v>
      </c>
      <c r="D56" s="296" t="s">
        <v>667</v>
      </c>
      <c r="E56" s="17" t="s">
        <v>231</v>
      </c>
      <c r="F56" s="297">
        <v>7.0999999999999996</v>
      </c>
      <c r="G56" s="38"/>
      <c r="H56" s="44"/>
    </row>
    <row r="57" s="2" customFormat="1" ht="16.8" customHeight="1">
      <c r="A57" s="38"/>
      <c r="B57" s="44"/>
      <c r="C57" s="292" t="s">
        <v>612</v>
      </c>
      <c r="D57" s="293" t="s">
        <v>1</v>
      </c>
      <c r="E57" s="294" t="s">
        <v>1</v>
      </c>
      <c r="F57" s="295">
        <v>3.6000000000000001</v>
      </c>
      <c r="G57" s="38"/>
      <c r="H57" s="44"/>
    </row>
    <row r="58" s="2" customFormat="1" ht="16.8" customHeight="1">
      <c r="A58" s="38"/>
      <c r="B58" s="44"/>
      <c r="C58" s="296" t="s">
        <v>612</v>
      </c>
      <c r="D58" s="296" t="s">
        <v>642</v>
      </c>
      <c r="E58" s="17" t="s">
        <v>1</v>
      </c>
      <c r="F58" s="297">
        <v>3.6000000000000001</v>
      </c>
      <c r="G58" s="38"/>
      <c r="H58" s="44"/>
    </row>
    <row r="59" s="2" customFormat="1" ht="16.8" customHeight="1">
      <c r="A59" s="38"/>
      <c r="B59" s="44"/>
      <c r="C59" s="298" t="s">
        <v>861</v>
      </c>
      <c r="D59" s="38"/>
      <c r="E59" s="38"/>
      <c r="F59" s="38"/>
      <c r="G59" s="38"/>
      <c r="H59" s="44"/>
    </row>
    <row r="60" s="2" customFormat="1" ht="16.8" customHeight="1">
      <c r="A60" s="38"/>
      <c r="B60" s="44"/>
      <c r="C60" s="296" t="s">
        <v>639</v>
      </c>
      <c r="D60" s="296" t="s">
        <v>640</v>
      </c>
      <c r="E60" s="17" t="s">
        <v>231</v>
      </c>
      <c r="F60" s="297">
        <v>3.6000000000000001</v>
      </c>
      <c r="G60" s="38"/>
      <c r="H60" s="44"/>
    </row>
    <row r="61" s="2" customFormat="1" ht="16.8" customHeight="1">
      <c r="A61" s="38"/>
      <c r="B61" s="44"/>
      <c r="C61" s="296" t="s">
        <v>650</v>
      </c>
      <c r="D61" s="296" t="s">
        <v>651</v>
      </c>
      <c r="E61" s="17" t="s">
        <v>231</v>
      </c>
      <c r="F61" s="297">
        <v>8.5500000000000007</v>
      </c>
      <c r="G61" s="38"/>
      <c r="H61" s="44"/>
    </row>
    <row r="62" s="2" customFormat="1">
      <c r="A62" s="38"/>
      <c r="B62" s="44"/>
      <c r="C62" s="296" t="s">
        <v>297</v>
      </c>
      <c r="D62" s="296" t="s">
        <v>298</v>
      </c>
      <c r="E62" s="17" t="s">
        <v>231</v>
      </c>
      <c r="F62" s="297">
        <v>30.952000000000002</v>
      </c>
      <c r="G62" s="38"/>
      <c r="H62" s="44"/>
    </row>
    <row r="63" s="2" customFormat="1" ht="16.8" customHeight="1">
      <c r="A63" s="38"/>
      <c r="B63" s="44"/>
      <c r="C63" s="296" t="s">
        <v>666</v>
      </c>
      <c r="D63" s="296" t="s">
        <v>667</v>
      </c>
      <c r="E63" s="17" t="s">
        <v>231</v>
      </c>
      <c r="F63" s="297">
        <v>7.0999999999999996</v>
      </c>
      <c r="G63" s="38"/>
      <c r="H63" s="44"/>
    </row>
    <row r="64" s="2" customFormat="1" ht="16.8" customHeight="1">
      <c r="A64" s="38"/>
      <c r="B64" s="44"/>
      <c r="C64" s="292" t="s">
        <v>185</v>
      </c>
      <c r="D64" s="293" t="s">
        <v>1</v>
      </c>
      <c r="E64" s="294" t="s">
        <v>1</v>
      </c>
      <c r="F64" s="295">
        <v>21</v>
      </c>
      <c r="G64" s="38"/>
      <c r="H64" s="44"/>
    </row>
    <row r="65" s="2" customFormat="1" ht="16.8" customHeight="1">
      <c r="A65" s="38"/>
      <c r="B65" s="44"/>
      <c r="C65" s="296" t="s">
        <v>1</v>
      </c>
      <c r="D65" s="296" t="s">
        <v>678</v>
      </c>
      <c r="E65" s="17" t="s">
        <v>1</v>
      </c>
      <c r="F65" s="297">
        <v>21</v>
      </c>
      <c r="G65" s="38"/>
      <c r="H65" s="44"/>
    </row>
    <row r="66" s="2" customFormat="1" ht="16.8" customHeight="1">
      <c r="A66" s="38"/>
      <c r="B66" s="44"/>
      <c r="C66" s="296" t="s">
        <v>185</v>
      </c>
      <c r="D66" s="296" t="s">
        <v>228</v>
      </c>
      <c r="E66" s="17" t="s">
        <v>1</v>
      </c>
      <c r="F66" s="297">
        <v>21</v>
      </c>
      <c r="G66" s="38"/>
      <c r="H66" s="44"/>
    </row>
    <row r="67" s="2" customFormat="1" ht="16.8" customHeight="1">
      <c r="A67" s="38"/>
      <c r="B67" s="44"/>
      <c r="C67" s="298" t="s">
        <v>861</v>
      </c>
      <c r="D67" s="38"/>
      <c r="E67" s="38"/>
      <c r="F67" s="38"/>
      <c r="G67" s="38"/>
      <c r="H67" s="44"/>
    </row>
    <row r="68" s="2" customFormat="1">
      <c r="A68" s="38"/>
      <c r="B68" s="44"/>
      <c r="C68" s="296" t="s">
        <v>288</v>
      </c>
      <c r="D68" s="296" t="s">
        <v>289</v>
      </c>
      <c r="E68" s="17" t="s">
        <v>231</v>
      </c>
      <c r="F68" s="297">
        <v>10.5</v>
      </c>
      <c r="G68" s="38"/>
      <c r="H68" s="44"/>
    </row>
    <row r="69" s="2" customFormat="1">
      <c r="A69" s="38"/>
      <c r="B69" s="44"/>
      <c r="C69" s="296" t="s">
        <v>294</v>
      </c>
      <c r="D69" s="296" t="s">
        <v>295</v>
      </c>
      <c r="E69" s="17" t="s">
        <v>231</v>
      </c>
      <c r="F69" s="297">
        <v>10.5</v>
      </c>
      <c r="G69" s="38"/>
      <c r="H69" s="44"/>
    </row>
    <row r="70" s="2" customFormat="1">
      <c r="A70" s="38"/>
      <c r="B70" s="44"/>
      <c r="C70" s="296" t="s">
        <v>297</v>
      </c>
      <c r="D70" s="296" t="s">
        <v>298</v>
      </c>
      <c r="E70" s="17" t="s">
        <v>231</v>
      </c>
      <c r="F70" s="297">
        <v>21</v>
      </c>
      <c r="G70" s="38"/>
      <c r="H70" s="44"/>
    </row>
    <row r="71" s="2" customFormat="1" ht="16.8" customHeight="1">
      <c r="A71" s="38"/>
      <c r="B71" s="44"/>
      <c r="C71" s="296" t="s">
        <v>262</v>
      </c>
      <c r="D71" s="296" t="s">
        <v>263</v>
      </c>
      <c r="E71" s="17" t="s">
        <v>264</v>
      </c>
      <c r="F71" s="297">
        <v>37.799999999999997</v>
      </c>
      <c r="G71" s="38"/>
      <c r="H71" s="44"/>
    </row>
    <row r="72" s="2" customFormat="1" ht="16.8" customHeight="1">
      <c r="A72" s="38"/>
      <c r="B72" s="44"/>
      <c r="C72" s="296" t="s">
        <v>662</v>
      </c>
      <c r="D72" s="296" t="s">
        <v>663</v>
      </c>
      <c r="E72" s="17" t="s">
        <v>231</v>
      </c>
      <c r="F72" s="297">
        <v>21</v>
      </c>
      <c r="G72" s="38"/>
      <c r="H72" s="44"/>
    </row>
    <row r="73" s="2" customFormat="1" ht="16.8" customHeight="1">
      <c r="A73" s="38"/>
      <c r="B73" s="44"/>
      <c r="C73" s="292" t="s">
        <v>614</v>
      </c>
      <c r="D73" s="293" t="s">
        <v>1</v>
      </c>
      <c r="E73" s="294" t="s">
        <v>1</v>
      </c>
      <c r="F73" s="295">
        <v>7.0999999999999996</v>
      </c>
      <c r="G73" s="38"/>
      <c r="H73" s="44"/>
    </row>
    <row r="74" s="2" customFormat="1" ht="16.8" customHeight="1">
      <c r="A74" s="38"/>
      <c r="B74" s="44"/>
      <c r="C74" s="296" t="s">
        <v>1</v>
      </c>
      <c r="D74" s="296" t="s">
        <v>653</v>
      </c>
      <c r="E74" s="17" t="s">
        <v>1</v>
      </c>
      <c r="F74" s="297">
        <v>8.5500000000000007</v>
      </c>
      <c r="G74" s="38"/>
      <c r="H74" s="44"/>
    </row>
    <row r="75" s="2" customFormat="1" ht="16.8" customHeight="1">
      <c r="A75" s="38"/>
      <c r="B75" s="44"/>
      <c r="C75" s="296" t="s">
        <v>1</v>
      </c>
      <c r="D75" s="296" t="s">
        <v>669</v>
      </c>
      <c r="E75" s="17" t="s">
        <v>1</v>
      </c>
      <c r="F75" s="297">
        <v>-0.90000000000000002</v>
      </c>
      <c r="G75" s="38"/>
      <c r="H75" s="44"/>
    </row>
    <row r="76" s="2" customFormat="1" ht="16.8" customHeight="1">
      <c r="A76" s="38"/>
      <c r="B76" s="44"/>
      <c r="C76" s="296" t="s">
        <v>1</v>
      </c>
      <c r="D76" s="296" t="s">
        <v>670</v>
      </c>
      <c r="E76" s="17" t="s">
        <v>1</v>
      </c>
      <c r="F76" s="297">
        <v>-0.55000000000000004</v>
      </c>
      <c r="G76" s="38"/>
      <c r="H76" s="44"/>
    </row>
    <row r="77" s="2" customFormat="1" ht="16.8" customHeight="1">
      <c r="A77" s="38"/>
      <c r="B77" s="44"/>
      <c r="C77" s="296" t="s">
        <v>614</v>
      </c>
      <c r="D77" s="296" t="s">
        <v>228</v>
      </c>
      <c r="E77" s="17" t="s">
        <v>1</v>
      </c>
      <c r="F77" s="297">
        <v>7.0999999999999996</v>
      </c>
      <c r="G77" s="38"/>
      <c r="H77" s="44"/>
    </row>
    <row r="78" s="2" customFormat="1" ht="16.8" customHeight="1">
      <c r="A78" s="38"/>
      <c r="B78" s="44"/>
      <c r="C78" s="298" t="s">
        <v>861</v>
      </c>
      <c r="D78" s="38"/>
      <c r="E78" s="38"/>
      <c r="F78" s="38"/>
      <c r="G78" s="38"/>
      <c r="H78" s="44"/>
    </row>
    <row r="79" s="2" customFormat="1" ht="16.8" customHeight="1">
      <c r="A79" s="38"/>
      <c r="B79" s="44"/>
      <c r="C79" s="296" t="s">
        <v>666</v>
      </c>
      <c r="D79" s="296" t="s">
        <v>667</v>
      </c>
      <c r="E79" s="17" t="s">
        <v>231</v>
      </c>
      <c r="F79" s="297">
        <v>7.0999999999999996</v>
      </c>
      <c r="G79" s="38"/>
      <c r="H79" s="44"/>
    </row>
    <row r="80" s="2" customFormat="1" ht="16.8" customHeight="1">
      <c r="A80" s="38"/>
      <c r="B80" s="44"/>
      <c r="C80" s="296" t="s">
        <v>659</v>
      </c>
      <c r="D80" s="296" t="s">
        <v>315</v>
      </c>
      <c r="E80" s="17" t="s">
        <v>264</v>
      </c>
      <c r="F80" s="297">
        <v>13.635999999999999</v>
      </c>
      <c r="G80" s="38"/>
      <c r="H80" s="44"/>
    </row>
    <row r="81" s="2" customFormat="1" ht="26.4" customHeight="1">
      <c r="A81" s="38"/>
      <c r="B81" s="44"/>
      <c r="C81" s="291" t="s">
        <v>863</v>
      </c>
      <c r="D81" s="291" t="s">
        <v>94</v>
      </c>
      <c r="E81" s="38"/>
      <c r="F81" s="38"/>
      <c r="G81" s="38"/>
      <c r="H81" s="44"/>
    </row>
    <row r="82" s="2" customFormat="1" ht="16.8" customHeight="1">
      <c r="A82" s="38"/>
      <c r="B82" s="44"/>
      <c r="C82" s="292" t="s">
        <v>183</v>
      </c>
      <c r="D82" s="293" t="s">
        <v>1</v>
      </c>
      <c r="E82" s="294" t="s">
        <v>1</v>
      </c>
      <c r="F82" s="295">
        <v>0.75</v>
      </c>
      <c r="G82" s="38"/>
      <c r="H82" s="44"/>
    </row>
    <row r="83" s="2" customFormat="1" ht="16.8" customHeight="1">
      <c r="A83" s="38"/>
      <c r="B83" s="44"/>
      <c r="C83" s="296" t="s">
        <v>1</v>
      </c>
      <c r="D83" s="296" t="s">
        <v>612</v>
      </c>
      <c r="E83" s="17" t="s">
        <v>1</v>
      </c>
      <c r="F83" s="297">
        <v>0.75</v>
      </c>
      <c r="G83" s="38"/>
      <c r="H83" s="44"/>
    </row>
    <row r="84" s="2" customFormat="1" ht="16.8" customHeight="1">
      <c r="A84" s="38"/>
      <c r="B84" s="44"/>
      <c r="C84" s="296" t="s">
        <v>183</v>
      </c>
      <c r="D84" s="296" t="s">
        <v>228</v>
      </c>
      <c r="E84" s="17" t="s">
        <v>1</v>
      </c>
      <c r="F84" s="297">
        <v>0.75</v>
      </c>
      <c r="G84" s="38"/>
      <c r="H84" s="44"/>
    </row>
    <row r="85" s="2" customFormat="1" ht="16.8" customHeight="1">
      <c r="A85" s="38"/>
      <c r="B85" s="44"/>
      <c r="C85" s="298" t="s">
        <v>861</v>
      </c>
      <c r="D85" s="38"/>
      <c r="E85" s="38"/>
      <c r="F85" s="38"/>
      <c r="G85" s="38"/>
      <c r="H85" s="44"/>
    </row>
    <row r="86" s="2" customFormat="1">
      <c r="A86" s="38"/>
      <c r="B86" s="44"/>
      <c r="C86" s="296" t="s">
        <v>793</v>
      </c>
      <c r="D86" s="296" t="s">
        <v>794</v>
      </c>
      <c r="E86" s="17" t="s">
        <v>231</v>
      </c>
      <c r="F86" s="297">
        <v>0.75</v>
      </c>
      <c r="G86" s="38"/>
      <c r="H86" s="44"/>
    </row>
    <row r="87" s="2" customFormat="1" ht="16.8" customHeight="1">
      <c r="A87" s="38"/>
      <c r="B87" s="44"/>
      <c r="C87" s="296" t="s">
        <v>258</v>
      </c>
      <c r="D87" s="296" t="s">
        <v>259</v>
      </c>
      <c r="E87" s="17" t="s">
        <v>231</v>
      </c>
      <c r="F87" s="297">
        <v>0.75</v>
      </c>
      <c r="G87" s="38"/>
      <c r="H87" s="44"/>
    </row>
    <row r="88" s="2" customFormat="1" ht="16.8" customHeight="1">
      <c r="A88" s="38"/>
      <c r="B88" s="44"/>
      <c r="C88" s="296" t="s">
        <v>262</v>
      </c>
      <c r="D88" s="296" t="s">
        <v>263</v>
      </c>
      <c r="E88" s="17" t="s">
        <v>264</v>
      </c>
      <c r="F88" s="297">
        <v>1.3500000000000001</v>
      </c>
      <c r="G88" s="38"/>
      <c r="H88" s="44"/>
    </row>
    <row r="89" s="2" customFormat="1" ht="16.8" customHeight="1">
      <c r="A89" s="38"/>
      <c r="B89" s="44"/>
      <c r="C89" s="292" t="s">
        <v>612</v>
      </c>
      <c r="D89" s="293" t="s">
        <v>1</v>
      </c>
      <c r="E89" s="294" t="s">
        <v>1</v>
      </c>
      <c r="F89" s="295">
        <v>0.75</v>
      </c>
      <c r="G89" s="38"/>
      <c r="H89" s="44"/>
    </row>
    <row r="90" s="2" customFormat="1" ht="16.8" customHeight="1">
      <c r="A90" s="38"/>
      <c r="B90" s="44"/>
      <c r="C90" s="296" t="s">
        <v>1</v>
      </c>
      <c r="D90" s="296" t="s">
        <v>791</v>
      </c>
      <c r="E90" s="17" t="s">
        <v>1</v>
      </c>
      <c r="F90" s="297">
        <v>0.75</v>
      </c>
      <c r="G90" s="38"/>
      <c r="H90" s="44"/>
    </row>
    <row r="91" s="2" customFormat="1" ht="16.8" customHeight="1">
      <c r="A91" s="38"/>
      <c r="B91" s="44"/>
      <c r="C91" s="296" t="s">
        <v>612</v>
      </c>
      <c r="D91" s="296" t="s">
        <v>228</v>
      </c>
      <c r="E91" s="17" t="s">
        <v>1</v>
      </c>
      <c r="F91" s="297">
        <v>0.75</v>
      </c>
      <c r="G91" s="38"/>
      <c r="H91" s="44"/>
    </row>
    <row r="92" s="2" customFormat="1" ht="16.8" customHeight="1">
      <c r="A92" s="38"/>
      <c r="B92" s="44"/>
      <c r="C92" s="298" t="s">
        <v>861</v>
      </c>
      <c r="D92" s="38"/>
      <c r="E92" s="38"/>
      <c r="F92" s="38"/>
      <c r="G92" s="38"/>
      <c r="H92" s="44"/>
    </row>
    <row r="93" s="2" customFormat="1" ht="16.8" customHeight="1">
      <c r="A93" s="38"/>
      <c r="B93" s="44"/>
      <c r="C93" s="296" t="s">
        <v>639</v>
      </c>
      <c r="D93" s="296" t="s">
        <v>640</v>
      </c>
      <c r="E93" s="17" t="s">
        <v>231</v>
      </c>
      <c r="F93" s="297">
        <v>0.75</v>
      </c>
      <c r="G93" s="38"/>
      <c r="H93" s="44"/>
    </row>
    <row r="94" s="2" customFormat="1" ht="16.8" customHeight="1">
      <c r="A94" s="38"/>
      <c r="B94" s="44"/>
      <c r="C94" s="296" t="s">
        <v>650</v>
      </c>
      <c r="D94" s="296" t="s">
        <v>651</v>
      </c>
      <c r="E94" s="17" t="s">
        <v>231</v>
      </c>
      <c r="F94" s="297">
        <v>0.75</v>
      </c>
      <c r="G94" s="38"/>
      <c r="H94" s="44"/>
    </row>
    <row r="95" s="2" customFormat="1">
      <c r="A95" s="38"/>
      <c r="B95" s="44"/>
      <c r="C95" s="296" t="s">
        <v>793</v>
      </c>
      <c r="D95" s="296" t="s">
        <v>794</v>
      </c>
      <c r="E95" s="17" t="s">
        <v>231</v>
      </c>
      <c r="F95" s="297">
        <v>0.75</v>
      </c>
      <c r="G95" s="38"/>
      <c r="H95" s="44"/>
    </row>
    <row r="96" s="2" customFormat="1" ht="7.44" customHeight="1">
      <c r="A96" s="38"/>
      <c r="B96" s="170"/>
      <c r="C96" s="171"/>
      <c r="D96" s="171"/>
      <c r="E96" s="171"/>
      <c r="F96" s="171"/>
      <c r="G96" s="171"/>
      <c r="H96" s="44"/>
    </row>
    <row r="97" s="2" customFormat="1">
      <c r="A97" s="38"/>
      <c r="B97" s="38"/>
      <c r="C97" s="38"/>
      <c r="D97" s="38"/>
      <c r="E97" s="38"/>
      <c r="F97" s="38"/>
      <c r="G97" s="38"/>
      <c r="H97" s="38"/>
    </row>
  </sheetData>
  <sheetProtection sheet="1" formatColumns="0" formatRows="0" objects="1" scenarios="1" spinCount="100000" saltValue="KObzLxaKk8EN9t2t3RsLhSlKsz5WHdqCc4r9KVHwmxP8e0YQWsSMJV8vJeoicM9xX2Aj8k+cXZdW5BOg4S+j2w==" hashValue="CuYy808PzwT03O/1HYdZXM2XGmAXFn2VBayc6CI/AWky73QQT/ZozFMIaEi19Ny+VkqTpLaSHVMYcpNQ5Glpb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2021-06-18T15:37:35Z</dcterms:created>
  <dcterms:modified xsi:type="dcterms:W3CDTF">2021-06-18T15:37:43Z</dcterms:modified>
</cp:coreProperties>
</file>